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5.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6.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7.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drawings/drawing8.xml" ContentType="application/vnd.openxmlformats-officedocument.drawing+xml"/>
  <Override PartName="/xl/comments7.xml" ContentType="application/vnd.openxmlformats-officedocument.spreadsheetml.comments+xml"/>
  <Override PartName="/xl/threadedComments/threadedComment7.xml" ContentType="application/vnd.ms-excel.threadedcomments+xml"/>
  <Override PartName="/xl/drawings/drawing9.xml" ContentType="application/vnd.openxmlformats-officedocument.drawing+xml"/>
  <Override PartName="/xl/comments8.xml" ContentType="application/vnd.openxmlformats-officedocument.spreadsheetml.comments+xml"/>
  <Override PartName="/xl/threadedComments/threadedComment8.xml" ContentType="application/vnd.ms-excel.threadedcomments+xml"/>
  <Override PartName="/xl/drawings/drawing10.xml" ContentType="application/vnd.openxmlformats-officedocument.drawing+xml"/>
  <Override PartName="/xl/comments9.xml" ContentType="application/vnd.openxmlformats-officedocument.spreadsheetml.comments+xml"/>
  <Override PartName="/xl/threadedComments/threadedComment9.xml" ContentType="application/vnd.ms-excel.threadedcomments+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defaultThemeVersion="124226"/>
  <mc:AlternateContent xmlns:mc="http://schemas.openxmlformats.org/markup-compatibility/2006">
    <mc:Choice Requires="x15">
      <x15ac:absPath xmlns:x15ac="http://schemas.microsoft.com/office/spreadsheetml/2010/11/ac" url="C:\Users\david\Downloads\"/>
    </mc:Choice>
  </mc:AlternateContent>
  <xr:revisionPtr revIDLastSave="0" documentId="8_{769D5528-9AE6-42F1-ABA6-72178F2D0C29}" xr6:coauthVersionLast="47" xr6:coauthVersionMax="47" xr10:uidLastSave="{00000000-0000-0000-0000-000000000000}"/>
  <bookViews>
    <workbookView xWindow="-108" yWindow="-108" windowWidth="23256" windowHeight="12456" tabRatio="807" firstSheet="2" activeTab="2" xr2:uid="{00000000-000D-0000-FFFF-FFFF00000000}"/>
  </bookViews>
  <sheets>
    <sheet name="Hoja2" sheetId="10" state="hidden" r:id="rId1"/>
    <sheet name="Hoja1" sheetId="8" state="hidden" r:id="rId2"/>
    <sheet name="Plan de trabajo SGA (2)" sheetId="42" r:id="rId3"/>
    <sheet name="MTTO (2)" sheetId="59" r:id="rId4"/>
    <sheet name="SUBESTACIONES." sheetId="49" r:id="rId5"/>
    <sheet name="LAB OIT." sheetId="50" r:id="rId6"/>
    <sheet name="EPSA CALI." sheetId="51" r:id="rId7"/>
    <sheet name="EPSA IBG" sheetId="52" r:id="rId8"/>
    <sheet name="SPOT1" sheetId="53" r:id="rId9"/>
    <sheet name="DISEÑO PALMIRA" sheetId="48" r:id="rId10"/>
    <sheet name="DISEÑO IBAGUE" sheetId="45" r:id="rId11"/>
    <sheet name="PCB's" sheetId="46" r:id="rId12"/>
    <sheet name="Cumplimiento" sheetId="47" r:id="rId13"/>
    <sheet name="Hoja4" sheetId="57" r:id="rId14"/>
    <sheet name="Hoja3" sheetId="60" r:id="rId15"/>
  </sheets>
  <definedNames>
    <definedName name="_xlnm._FilterDatabase" localSheetId="10" hidden="1">'DISEÑO IBAGUE'!$D$8:$G$126</definedName>
    <definedName name="_xlnm._FilterDatabase" localSheetId="9" hidden="1">'DISEÑO PALMIRA'!$D$8:$G$126</definedName>
    <definedName name="_xlnm._FilterDatabase" localSheetId="6" hidden="1">'EPSA CALI.'!$D$8:$G$47</definedName>
    <definedName name="_xlnm._FilterDatabase" localSheetId="7" hidden="1">'EPSA IBG'!$D$8:$G$47</definedName>
    <definedName name="_xlnm._FilterDatabase" localSheetId="13" hidden="1">Hoja4!$A$2:$F$4178</definedName>
    <definedName name="_xlnm._FilterDatabase" localSheetId="5" hidden="1">'LAB OIT.'!$D$8:$G$47</definedName>
    <definedName name="_xlnm._FilterDatabase" localSheetId="3" hidden="1">'MTTO (2)'!$A$8:$Y$70</definedName>
    <definedName name="_xlnm._FilterDatabase" localSheetId="11" hidden="1">'PCB''s'!$D$8:$G$126</definedName>
    <definedName name="_xlnm._FilterDatabase" localSheetId="2" hidden="1">'Plan de trabajo SGA (2)'!$D$8:$G$126</definedName>
    <definedName name="_xlnm._FilterDatabase" localSheetId="8" hidden="1">SPOT1!$D$8:$G$42</definedName>
    <definedName name="_xlnm._FilterDatabase" localSheetId="4" hidden="1">SUBESTACIONES.!$D$8:$G$47</definedName>
    <definedName name="_xlnm.Print_Area" localSheetId="10">'DISEÑO IBAGUE'!$A$1:$R$182</definedName>
    <definedName name="_xlnm.Print_Area" localSheetId="9">'DISEÑO PALMIRA'!$A$1:$R$182</definedName>
    <definedName name="_xlnm.Print_Area" localSheetId="6">'EPSA CALI.'!$A$1:$R$80</definedName>
    <definedName name="_xlnm.Print_Area" localSheetId="7">'EPSA IBG'!$A$1:$R$79</definedName>
    <definedName name="_xlnm.Print_Area" localSheetId="5">'LAB OIT.'!$A$1:$R$81</definedName>
    <definedName name="_xlnm.Print_Area" localSheetId="3">'MTTO (2)'!$A$1:$R$80</definedName>
    <definedName name="_xlnm.Print_Area" localSheetId="11">'PCB''s'!$A$1:$R$182</definedName>
    <definedName name="_xlnm.Print_Area" localSheetId="2">'Plan de trabajo SGA (2)'!$A$1:$R$182</definedName>
    <definedName name="_xlnm.Print_Area" localSheetId="8">SPOT1!$A$1:$R$73</definedName>
    <definedName name="_xlnm.Print_Area" localSheetId="4">SUBESTACIONES.!$A$1:$R$79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6" i="53" l="1"/>
  <c r="R15" i="53"/>
  <c r="B2835" i="57" a="1"/>
  <c r="B2835" i="57" s="1"/>
  <c r="E702" i="60"/>
  <c r="E700" i="60"/>
  <c r="E699" i="60"/>
  <c r="E694" i="60"/>
  <c r="E692" i="60"/>
  <c r="E691" i="60"/>
  <c r="E686" i="60"/>
  <c r="E684" i="60"/>
  <c r="E683" i="60"/>
  <c r="E678" i="60"/>
  <c r="E676" i="60"/>
  <c r="E675" i="60"/>
  <c r="E670" i="60"/>
  <c r="E668" i="60"/>
  <c r="E667" i="60"/>
  <c r="E662" i="60"/>
  <c r="E660" i="60"/>
  <c r="E659" i="60"/>
  <c r="E654" i="60"/>
  <c r="E652" i="60"/>
  <c r="D652" i="60"/>
  <c r="D652" i="60" a="1"/>
  <c r="E710" i="60" s="1"/>
  <c r="C652" i="60" a="1"/>
  <c r="C652" i="60" s="1"/>
  <c r="E650" i="60"/>
  <c r="E648" i="60"/>
  <c r="E644" i="60"/>
  <c r="E642" i="60"/>
  <c r="E640" i="60"/>
  <c r="E636" i="60"/>
  <c r="E634" i="60"/>
  <c r="E632" i="60"/>
  <c r="E628" i="60"/>
  <c r="E626" i="60"/>
  <c r="E624" i="60"/>
  <c r="E620" i="60"/>
  <c r="E618" i="60"/>
  <c r="E616" i="60"/>
  <c r="E612" i="60"/>
  <c r="E610" i="60"/>
  <c r="E608" i="60"/>
  <c r="E604" i="60"/>
  <c r="E602" i="60"/>
  <c r="E600" i="60"/>
  <c r="E596" i="60"/>
  <c r="E594" i="60"/>
  <c r="D593" i="60"/>
  <c r="E593" i="60" s="1"/>
  <c r="D593" i="60" a="1"/>
  <c r="E649" i="60" s="1"/>
  <c r="C593" i="60"/>
  <c r="C593" i="60" a="1"/>
  <c r="D534" i="60" a="1"/>
  <c r="C534" i="60"/>
  <c r="C534" i="60" a="1"/>
  <c r="E532" i="60"/>
  <c r="E530" i="60"/>
  <c r="E528" i="60"/>
  <c r="E527" i="60"/>
  <c r="E526" i="60"/>
  <c r="E524" i="60"/>
  <c r="E522" i="60"/>
  <c r="E520" i="60"/>
  <c r="E519" i="60"/>
  <c r="E518" i="60"/>
  <c r="E516" i="60"/>
  <c r="E514" i="60"/>
  <c r="E512" i="60"/>
  <c r="E511" i="60"/>
  <c r="E510" i="60"/>
  <c r="E508" i="60"/>
  <c r="E506" i="60"/>
  <c r="E504" i="60"/>
  <c r="E503" i="60"/>
  <c r="E502" i="60"/>
  <c r="E500" i="60"/>
  <c r="E498" i="60"/>
  <c r="E496" i="60"/>
  <c r="E495" i="60"/>
  <c r="E494" i="60"/>
  <c r="E492" i="60"/>
  <c r="E490" i="60"/>
  <c r="E488" i="60"/>
  <c r="E487" i="60"/>
  <c r="E486" i="60"/>
  <c r="E484" i="60"/>
  <c r="E482" i="60"/>
  <c r="E480" i="60"/>
  <c r="E479" i="60"/>
  <c r="E478" i="60"/>
  <c r="E476" i="60"/>
  <c r="D475" i="60"/>
  <c r="E475" i="60" s="1"/>
  <c r="D475" i="60" a="1"/>
  <c r="E529" i="60" s="1"/>
  <c r="C475" i="60" a="1"/>
  <c r="C475" i="60" s="1"/>
  <c r="D416" i="60" a="1"/>
  <c r="E448" i="60" s="1"/>
  <c r="C416" i="60" a="1"/>
  <c r="C416" i="60" s="1"/>
  <c r="E415" i="60"/>
  <c r="E412" i="60"/>
  <c r="E410" i="60"/>
  <c r="E408" i="60"/>
  <c r="E407" i="60"/>
  <c r="E404" i="60"/>
  <c r="E402" i="60"/>
  <c r="E400" i="60"/>
  <c r="E399" i="60"/>
  <c r="E396" i="60"/>
  <c r="E394" i="60"/>
  <c r="E392" i="60"/>
  <c r="E391" i="60"/>
  <c r="E388" i="60"/>
  <c r="E386" i="60"/>
  <c r="E384" i="60"/>
  <c r="E383" i="60"/>
  <c r="E380" i="60"/>
  <c r="E378" i="60"/>
  <c r="E376" i="60"/>
  <c r="E375" i="60"/>
  <c r="E372" i="60"/>
  <c r="E370" i="60"/>
  <c r="E368" i="60"/>
  <c r="E367" i="60"/>
  <c r="E364" i="60"/>
  <c r="E362" i="60"/>
  <c r="E360" i="60"/>
  <c r="E359" i="60"/>
  <c r="D357" i="60"/>
  <c r="E357" i="60" s="1"/>
  <c r="D357" i="60" a="1"/>
  <c r="E409" i="60" s="1"/>
  <c r="C357" i="60"/>
  <c r="C357" i="60" a="1"/>
  <c r="D298" i="60" a="1"/>
  <c r="E352" i="60" s="1"/>
  <c r="C298" i="60" a="1"/>
  <c r="C298" i="60" s="1"/>
  <c r="E291" i="60"/>
  <c r="E290" i="60"/>
  <c r="E288" i="60"/>
  <c r="E279" i="60"/>
  <c r="E276" i="60"/>
  <c r="E275" i="60"/>
  <c r="E267" i="60"/>
  <c r="E266" i="60"/>
  <c r="E264" i="60"/>
  <c r="E256" i="60"/>
  <c r="E255" i="60"/>
  <c r="E253" i="60"/>
  <c r="E245" i="60"/>
  <c r="E244" i="60"/>
  <c r="E243" i="60"/>
  <c r="E240" i="60"/>
  <c r="D239" i="60" a="1"/>
  <c r="E292" i="60" s="1"/>
  <c r="C239" i="60" a="1"/>
  <c r="C239" i="60" s="1"/>
  <c r="E238" i="60"/>
  <c r="E236" i="60"/>
  <c r="E235" i="60"/>
  <c r="E233" i="60"/>
  <c r="E232" i="60"/>
  <c r="E231" i="60"/>
  <c r="E230" i="60"/>
  <c r="E228" i="60"/>
  <c r="E227" i="60"/>
  <c r="E225" i="60"/>
  <c r="E224" i="60"/>
  <c r="E223" i="60"/>
  <c r="E222" i="60"/>
  <c r="E220" i="60"/>
  <c r="E219" i="60"/>
  <c r="E217" i="60"/>
  <c r="E216" i="60"/>
  <c r="E215" i="60"/>
  <c r="E214" i="60"/>
  <c r="E212" i="60"/>
  <c r="E211" i="60"/>
  <c r="E209" i="60"/>
  <c r="E208" i="60"/>
  <c r="E207" i="60"/>
  <c r="E206" i="60"/>
  <c r="E204" i="60"/>
  <c r="E203" i="60"/>
  <c r="E201" i="60"/>
  <c r="E200" i="60"/>
  <c r="E199" i="60"/>
  <c r="E198" i="60"/>
  <c r="E196" i="60"/>
  <c r="E195" i="60"/>
  <c r="E193" i="60"/>
  <c r="E192" i="60"/>
  <c r="E191" i="60"/>
  <c r="E190" i="60"/>
  <c r="E188" i="60"/>
  <c r="E187" i="60"/>
  <c r="E185" i="60"/>
  <c r="E184" i="60"/>
  <c r="E183" i="60"/>
  <c r="E182" i="60"/>
  <c r="E180" i="60"/>
  <c r="D180" i="60"/>
  <c r="D180" i="60" a="1"/>
  <c r="E237" i="60" s="1"/>
  <c r="C180" i="60" a="1"/>
  <c r="C180" i="60" s="1"/>
  <c r="E179" i="60"/>
  <c r="E178" i="60"/>
  <c r="E175" i="60"/>
  <c r="E170" i="60"/>
  <c r="E168" i="60"/>
  <c r="E167" i="60"/>
  <c r="E165" i="60"/>
  <c r="E164" i="60"/>
  <c r="E159" i="60"/>
  <c r="E157" i="60"/>
  <c r="E156" i="60"/>
  <c r="E155" i="60"/>
  <c r="E154" i="60"/>
  <c r="E148" i="60"/>
  <c r="E147" i="60"/>
  <c r="E146" i="60"/>
  <c r="E144" i="60"/>
  <c r="E143" i="60"/>
  <c r="E138" i="60"/>
  <c r="E136" i="60"/>
  <c r="E135" i="60"/>
  <c r="E133" i="60"/>
  <c r="E132" i="60"/>
  <c r="E127" i="60"/>
  <c r="E125" i="60"/>
  <c r="E124" i="60"/>
  <c r="E123" i="60"/>
  <c r="E122" i="60"/>
  <c r="D121" i="60" a="1"/>
  <c r="E171" i="60" s="1"/>
  <c r="C121" i="60" a="1"/>
  <c r="C121" i="60" s="1"/>
  <c r="E120" i="60"/>
  <c r="E119" i="60"/>
  <c r="E118" i="60"/>
  <c r="E116" i="60"/>
  <c r="E115" i="60"/>
  <c r="E112" i="60"/>
  <c r="E110" i="60"/>
  <c r="E108" i="60"/>
  <c r="E107" i="60"/>
  <c r="E105" i="60"/>
  <c r="E104" i="60"/>
  <c r="E102" i="60"/>
  <c r="E99" i="60"/>
  <c r="E97" i="60"/>
  <c r="E96" i="60"/>
  <c r="E95" i="60"/>
  <c r="E94" i="60"/>
  <c r="E91" i="60"/>
  <c r="E88" i="60"/>
  <c r="E87" i="60"/>
  <c r="E86" i="60"/>
  <c r="E84" i="60"/>
  <c r="E83" i="60"/>
  <c r="E80" i="60"/>
  <c r="E78" i="60"/>
  <c r="E76" i="60"/>
  <c r="E75" i="60"/>
  <c r="E73" i="60"/>
  <c r="E72" i="60"/>
  <c r="E70" i="60"/>
  <c r="E68" i="60"/>
  <c r="E67" i="60"/>
  <c r="E65" i="60"/>
  <c r="E64" i="60"/>
  <c r="E63" i="60"/>
  <c r="D62" i="60"/>
  <c r="E62" i="60" s="1"/>
  <c r="D62" i="60" a="1"/>
  <c r="C62" i="60"/>
  <c r="C62" i="60" a="1"/>
  <c r="E61" i="60"/>
  <c r="E60" i="60"/>
  <c r="E59" i="60"/>
  <c r="E57" i="60"/>
  <c r="E55" i="60"/>
  <c r="E53" i="60"/>
  <c r="E52" i="60"/>
  <c r="E51" i="60"/>
  <c r="E50" i="60"/>
  <c r="E48" i="60"/>
  <c r="E45" i="60"/>
  <c r="E44" i="60"/>
  <c r="E43" i="60"/>
  <c r="E42" i="60"/>
  <c r="E41" i="60"/>
  <c r="E39" i="60"/>
  <c r="E36" i="60"/>
  <c r="E35" i="60"/>
  <c r="E34" i="60"/>
  <c r="E33" i="60"/>
  <c r="E32" i="60"/>
  <c r="E29" i="60"/>
  <c r="E27" i="60"/>
  <c r="E26" i="60"/>
  <c r="E25" i="60"/>
  <c r="E24" i="60"/>
  <c r="E23" i="60"/>
  <c r="E20" i="60"/>
  <c r="E18" i="60"/>
  <c r="E17" i="60"/>
  <c r="E16" i="60"/>
  <c r="E15" i="60"/>
  <c r="E13" i="60"/>
  <c r="E11" i="60"/>
  <c r="E9" i="60"/>
  <c r="E8" i="60"/>
  <c r="E7" i="60"/>
  <c r="E5" i="60"/>
  <c r="E4" i="60"/>
  <c r="D3" i="60"/>
  <c r="E3" i="60" s="1"/>
  <c r="D3" i="60" a="1"/>
  <c r="C3" i="60" a="1"/>
  <c r="C3" i="60" s="1"/>
  <c r="E589" i="60" l="1"/>
  <c r="E581" i="60"/>
  <c r="E573" i="60"/>
  <c r="E565" i="60"/>
  <c r="E557" i="60"/>
  <c r="E549" i="60"/>
  <c r="E541" i="60"/>
  <c r="D534" i="60"/>
  <c r="E534" i="60" s="1"/>
  <c r="E586" i="60"/>
  <c r="E578" i="60"/>
  <c r="E570" i="60"/>
  <c r="E562" i="60"/>
  <c r="E554" i="60"/>
  <c r="E546" i="60"/>
  <c r="E538" i="60"/>
  <c r="E585" i="60"/>
  <c r="E577" i="60"/>
  <c r="E569" i="60"/>
  <c r="E561" i="60"/>
  <c r="E553" i="60"/>
  <c r="E545" i="60"/>
  <c r="E537" i="60"/>
  <c r="E591" i="60"/>
  <c r="E583" i="60"/>
  <c r="E575" i="60"/>
  <c r="E567" i="60"/>
  <c r="E559" i="60"/>
  <c r="E551" i="60"/>
  <c r="E543" i="60"/>
  <c r="E535" i="60"/>
  <c r="E580" i="60"/>
  <c r="E432" i="60"/>
  <c r="E300" i="60"/>
  <c r="E312" i="60"/>
  <c r="E326" i="60"/>
  <c r="E339" i="60"/>
  <c r="E351" i="60"/>
  <c r="E419" i="60"/>
  <c r="E435" i="60"/>
  <c r="E451" i="60"/>
  <c r="E467" i="60"/>
  <c r="E536" i="60"/>
  <c r="E552" i="60"/>
  <c r="E568" i="60"/>
  <c r="E584" i="60"/>
  <c r="E310" i="60"/>
  <c r="E335" i="60"/>
  <c r="E430" i="60"/>
  <c r="E564" i="60"/>
  <c r="E324" i="60"/>
  <c r="E464" i="60"/>
  <c r="E582" i="60"/>
  <c r="E54" i="60"/>
  <c r="E46" i="60"/>
  <c r="E38" i="60"/>
  <c r="E30" i="60"/>
  <c r="E22" i="60"/>
  <c r="E14" i="60"/>
  <c r="E6" i="60"/>
  <c r="E10" i="60"/>
  <c r="E19" i="60"/>
  <c r="E28" i="60"/>
  <c r="E37" i="60"/>
  <c r="E47" i="60"/>
  <c r="E56" i="60"/>
  <c r="E117" i="60"/>
  <c r="E109" i="60"/>
  <c r="E101" i="60"/>
  <c r="E93" i="60"/>
  <c r="E85" i="60"/>
  <c r="E77" i="60"/>
  <c r="E114" i="60"/>
  <c r="E106" i="60"/>
  <c r="E98" i="60"/>
  <c r="E90" i="60"/>
  <c r="E82" i="60"/>
  <c r="E74" i="60"/>
  <c r="E66" i="60"/>
  <c r="E69" i="60"/>
  <c r="E79" i="60"/>
  <c r="E89" i="60"/>
  <c r="E100" i="60"/>
  <c r="E111" i="60"/>
  <c r="E128" i="60"/>
  <c r="E139" i="60"/>
  <c r="E149" i="60"/>
  <c r="E160" i="60"/>
  <c r="E247" i="60"/>
  <c r="E258" i="60"/>
  <c r="E268" i="60"/>
  <c r="E280" i="60"/>
  <c r="E302" i="60"/>
  <c r="E315" i="60"/>
  <c r="E327" i="60"/>
  <c r="E340" i="60"/>
  <c r="E420" i="60"/>
  <c r="E436" i="60"/>
  <c r="E452" i="60"/>
  <c r="E468" i="60"/>
  <c r="E539" i="60"/>
  <c r="E555" i="60"/>
  <c r="E571" i="60"/>
  <c r="E587" i="60"/>
  <c r="E349" i="60"/>
  <c r="E341" i="60"/>
  <c r="E333" i="60"/>
  <c r="E325" i="60"/>
  <c r="E317" i="60"/>
  <c r="E309" i="60"/>
  <c r="E301" i="60"/>
  <c r="E354" i="60"/>
  <c r="E346" i="60"/>
  <c r="E338" i="60"/>
  <c r="E330" i="60"/>
  <c r="E322" i="60"/>
  <c r="E314" i="60"/>
  <c r="E306" i="60"/>
  <c r="E353" i="60"/>
  <c r="E345" i="60"/>
  <c r="E337" i="60"/>
  <c r="E329" i="60"/>
  <c r="E321" i="60"/>
  <c r="E313" i="60"/>
  <c r="E305" i="60"/>
  <c r="D298" i="60"/>
  <c r="E298" i="60" s="1"/>
  <c r="E323" i="60"/>
  <c r="E348" i="60"/>
  <c r="E446" i="60"/>
  <c r="E548" i="60"/>
  <c r="E336" i="60"/>
  <c r="E566" i="60"/>
  <c r="E469" i="60"/>
  <c r="E461" i="60"/>
  <c r="E453" i="60"/>
  <c r="E445" i="60"/>
  <c r="E437" i="60"/>
  <c r="E429" i="60"/>
  <c r="E421" i="60"/>
  <c r="E474" i="60"/>
  <c r="E466" i="60"/>
  <c r="E458" i="60"/>
  <c r="E450" i="60"/>
  <c r="E442" i="60"/>
  <c r="E434" i="60"/>
  <c r="E426" i="60"/>
  <c r="E418" i="60"/>
  <c r="E473" i="60"/>
  <c r="E465" i="60"/>
  <c r="E457" i="60"/>
  <c r="E449" i="60"/>
  <c r="E441" i="60"/>
  <c r="E433" i="60"/>
  <c r="E425" i="60"/>
  <c r="E417" i="60"/>
  <c r="E471" i="60"/>
  <c r="E463" i="60"/>
  <c r="E455" i="60"/>
  <c r="E447" i="60"/>
  <c r="E439" i="60"/>
  <c r="E431" i="60"/>
  <c r="E423" i="60"/>
  <c r="D416" i="60"/>
  <c r="E416" i="60" s="1"/>
  <c r="E462" i="60"/>
  <c r="E299" i="60"/>
  <c r="E177" i="60"/>
  <c r="E169" i="60"/>
  <c r="E161" i="60"/>
  <c r="E153" i="60"/>
  <c r="E145" i="60"/>
  <c r="E137" i="60"/>
  <c r="E129" i="60"/>
  <c r="E174" i="60"/>
  <c r="E166" i="60"/>
  <c r="E158" i="60"/>
  <c r="E150" i="60"/>
  <c r="E142" i="60"/>
  <c r="E134" i="60"/>
  <c r="E126" i="60"/>
  <c r="E130" i="60"/>
  <c r="E140" i="60"/>
  <c r="E151" i="60"/>
  <c r="E162" i="60"/>
  <c r="E172" i="60"/>
  <c r="E297" i="60"/>
  <c r="E289" i="60"/>
  <c r="E281" i="60"/>
  <c r="E273" i="60"/>
  <c r="E265" i="60"/>
  <c r="E257" i="60"/>
  <c r="E249" i="60"/>
  <c r="E241" i="60"/>
  <c r="E294" i="60"/>
  <c r="E286" i="60"/>
  <c r="E278" i="60"/>
  <c r="E270" i="60"/>
  <c r="E262" i="60"/>
  <c r="E254" i="60"/>
  <c r="E246" i="60"/>
  <c r="D239" i="60"/>
  <c r="E239" i="60" s="1"/>
  <c r="E293" i="60"/>
  <c r="E285" i="60"/>
  <c r="E277" i="60"/>
  <c r="E248" i="60"/>
  <c r="E259" i="60"/>
  <c r="E269" i="60"/>
  <c r="E282" i="60"/>
  <c r="E295" i="60"/>
  <c r="E303" i="60"/>
  <c r="E316" i="60"/>
  <c r="E328" i="60"/>
  <c r="E342" i="60"/>
  <c r="E355" i="60"/>
  <c r="E422" i="60"/>
  <c r="E438" i="60"/>
  <c r="E454" i="60"/>
  <c r="E470" i="60"/>
  <c r="E540" i="60"/>
  <c r="E556" i="60"/>
  <c r="E572" i="60"/>
  <c r="E588" i="60"/>
  <c r="E12" i="60"/>
  <c r="E21" i="60"/>
  <c r="E31" i="60"/>
  <c r="E40" i="60"/>
  <c r="E49" i="60"/>
  <c r="E58" i="60"/>
  <c r="E71" i="60"/>
  <c r="E81" i="60"/>
  <c r="E92" i="60"/>
  <c r="E103" i="60"/>
  <c r="E113" i="60"/>
  <c r="D121" i="60"/>
  <c r="E121" i="60" s="1"/>
  <c r="E131" i="60"/>
  <c r="E141" i="60"/>
  <c r="E152" i="60"/>
  <c r="E163" i="60"/>
  <c r="E173" i="60"/>
  <c r="E250" i="60"/>
  <c r="E260" i="60"/>
  <c r="E271" i="60"/>
  <c r="E283" i="60"/>
  <c r="E296" i="60"/>
  <c r="E304" i="60"/>
  <c r="E318" i="60"/>
  <c r="E331" i="60"/>
  <c r="E343" i="60"/>
  <c r="E356" i="60"/>
  <c r="E424" i="60"/>
  <c r="E440" i="60"/>
  <c r="E456" i="60"/>
  <c r="E472" i="60"/>
  <c r="E542" i="60"/>
  <c r="E558" i="60"/>
  <c r="E574" i="60"/>
  <c r="E590" i="60"/>
  <c r="E311" i="60"/>
  <c r="E350" i="60"/>
  <c r="E550" i="60"/>
  <c r="E251" i="60"/>
  <c r="E261" i="60"/>
  <c r="E272" i="60"/>
  <c r="E284" i="60"/>
  <c r="E307" i="60"/>
  <c r="E319" i="60"/>
  <c r="E332" i="60"/>
  <c r="E344" i="60"/>
  <c r="E427" i="60"/>
  <c r="E443" i="60"/>
  <c r="E459" i="60"/>
  <c r="E544" i="60"/>
  <c r="E560" i="60"/>
  <c r="E576" i="60"/>
  <c r="E592" i="60"/>
  <c r="E176" i="60"/>
  <c r="E242" i="60"/>
  <c r="E252" i="60"/>
  <c r="E263" i="60"/>
  <c r="E274" i="60"/>
  <c r="E287" i="60"/>
  <c r="E308" i="60"/>
  <c r="E320" i="60"/>
  <c r="E334" i="60"/>
  <c r="E347" i="60"/>
  <c r="E428" i="60"/>
  <c r="E444" i="60"/>
  <c r="E460" i="60"/>
  <c r="E547" i="60"/>
  <c r="E563" i="60"/>
  <c r="E579" i="60"/>
  <c r="E363" i="60"/>
  <c r="E371" i="60"/>
  <c r="E379" i="60"/>
  <c r="E387" i="60"/>
  <c r="E395" i="60"/>
  <c r="E403" i="60"/>
  <c r="E411" i="60"/>
  <c r="E483" i="60"/>
  <c r="E491" i="60"/>
  <c r="E499" i="60"/>
  <c r="E507" i="60"/>
  <c r="E515" i="60"/>
  <c r="E523" i="60"/>
  <c r="E531" i="60"/>
  <c r="E595" i="60"/>
  <c r="E603" i="60"/>
  <c r="E611" i="60"/>
  <c r="E619" i="60"/>
  <c r="E627" i="60"/>
  <c r="E635" i="60"/>
  <c r="E643" i="60"/>
  <c r="E651" i="60"/>
  <c r="E655" i="60"/>
  <c r="E663" i="60"/>
  <c r="E671" i="60"/>
  <c r="E679" i="60"/>
  <c r="E687" i="60"/>
  <c r="E695" i="60"/>
  <c r="E703" i="60"/>
  <c r="E656" i="60"/>
  <c r="E664" i="60"/>
  <c r="E672" i="60"/>
  <c r="E680" i="60"/>
  <c r="E688" i="60"/>
  <c r="E696" i="60"/>
  <c r="E704" i="60"/>
  <c r="E365" i="60"/>
  <c r="E373" i="60"/>
  <c r="E381" i="60"/>
  <c r="E389" i="60"/>
  <c r="E397" i="60"/>
  <c r="E405" i="60"/>
  <c r="E413" i="60"/>
  <c r="E477" i="60"/>
  <c r="E485" i="60"/>
  <c r="E493" i="60"/>
  <c r="E501" i="60"/>
  <c r="E509" i="60"/>
  <c r="E517" i="60"/>
  <c r="E525" i="60"/>
  <c r="E533" i="60"/>
  <c r="E597" i="60"/>
  <c r="E605" i="60"/>
  <c r="E613" i="60"/>
  <c r="E621" i="60"/>
  <c r="E629" i="60"/>
  <c r="E637" i="60"/>
  <c r="E645" i="60"/>
  <c r="E657" i="60"/>
  <c r="E665" i="60"/>
  <c r="E673" i="60"/>
  <c r="E681" i="60"/>
  <c r="E689" i="60"/>
  <c r="E697" i="60"/>
  <c r="E705" i="60"/>
  <c r="E186" i="60"/>
  <c r="E194" i="60"/>
  <c r="E202" i="60"/>
  <c r="E210" i="60"/>
  <c r="E218" i="60"/>
  <c r="E226" i="60"/>
  <c r="E234" i="60"/>
  <c r="E358" i="60"/>
  <c r="E366" i="60"/>
  <c r="E374" i="60"/>
  <c r="E382" i="60"/>
  <c r="E390" i="60"/>
  <c r="E398" i="60"/>
  <c r="E406" i="60"/>
  <c r="E414" i="60"/>
  <c r="E598" i="60"/>
  <c r="E606" i="60"/>
  <c r="E614" i="60"/>
  <c r="E622" i="60"/>
  <c r="E630" i="60"/>
  <c r="E638" i="60"/>
  <c r="E646" i="60"/>
  <c r="E658" i="60"/>
  <c r="E666" i="60"/>
  <c r="E674" i="60"/>
  <c r="E682" i="60"/>
  <c r="E690" i="60"/>
  <c r="E698" i="60"/>
  <c r="E706" i="60"/>
  <c r="E599" i="60"/>
  <c r="E607" i="60"/>
  <c r="E615" i="60"/>
  <c r="E623" i="60"/>
  <c r="E631" i="60"/>
  <c r="E639" i="60"/>
  <c r="E647" i="60"/>
  <c r="E707" i="60"/>
  <c r="E708" i="60"/>
  <c r="E181" i="60"/>
  <c r="E189" i="60"/>
  <c r="E197" i="60"/>
  <c r="E205" i="60"/>
  <c r="E213" i="60"/>
  <c r="E221" i="60"/>
  <c r="E229" i="60"/>
  <c r="E361" i="60"/>
  <c r="E369" i="60"/>
  <c r="E377" i="60"/>
  <c r="E385" i="60"/>
  <c r="E393" i="60"/>
  <c r="E401" i="60"/>
  <c r="E481" i="60"/>
  <c r="E489" i="60"/>
  <c r="E497" i="60"/>
  <c r="E505" i="60"/>
  <c r="E513" i="60"/>
  <c r="E521" i="60"/>
  <c r="E601" i="60"/>
  <c r="E609" i="60"/>
  <c r="E617" i="60"/>
  <c r="E625" i="60"/>
  <c r="E633" i="60"/>
  <c r="E641" i="60"/>
  <c r="E653" i="60"/>
  <c r="E661" i="60"/>
  <c r="E669" i="60"/>
  <c r="E677" i="60"/>
  <c r="E685" i="60"/>
  <c r="E693" i="60"/>
  <c r="E701" i="60"/>
  <c r="E709" i="60"/>
  <c r="U64" i="59"/>
  <c r="U48" i="59"/>
  <c r="U40" i="59"/>
  <c r="T29" i="59"/>
  <c r="T2" i="59"/>
  <c r="T10" i="59"/>
  <c r="T9" i="59"/>
  <c r="R16" i="59"/>
  <c r="C652" i="57" a="1"/>
  <c r="D654" i="57" s="1"/>
  <c r="C593" i="57" a="1"/>
  <c r="D598" i="57" s="1"/>
  <c r="C534" i="57" a="1"/>
  <c r="D544" i="57" s="1"/>
  <c r="C475" i="57" a="1"/>
  <c r="C475" i="57" s="1"/>
  <c r="D475" i="57" s="1"/>
  <c r="C4126" i="57" a="1"/>
  <c r="C4126" i="57" s="1"/>
  <c r="D4126" i="57" s="1"/>
  <c r="C4073" i="57" a="1"/>
  <c r="C4073" i="57" s="1"/>
  <c r="D4073" i="57" s="1"/>
  <c r="C4020" i="57" a="1"/>
  <c r="C4020" i="57" s="1"/>
  <c r="D4020" i="57" s="1"/>
  <c r="C3967" i="57" a="1"/>
  <c r="D3982" i="57" s="1"/>
  <c r="C3914" i="57" a="1"/>
  <c r="D3922" i="57" s="1"/>
  <c r="C3861" i="57" a="1"/>
  <c r="D3895" i="57" s="1"/>
  <c r="B4126" i="57" a="1"/>
  <c r="B4126" i="57" s="1"/>
  <c r="C3808" i="57" a="1"/>
  <c r="D3838" i="57" s="1"/>
  <c r="B4073" i="57" a="1"/>
  <c r="B4073" i="57" s="1"/>
  <c r="C3755" i="57" a="1"/>
  <c r="C3755" i="57" s="1"/>
  <c r="D3755" i="57" s="1"/>
  <c r="B4020" i="57" a="1"/>
  <c r="B4020" i="57" s="1"/>
  <c r="B3967" i="57" a="1"/>
  <c r="B3967" i="57" s="1"/>
  <c r="C3702" i="57" a="1"/>
  <c r="D3722" i="57" s="1"/>
  <c r="B3914" i="57" a="1"/>
  <c r="B3914" i="57" s="1"/>
  <c r="B3861" i="57" a="1"/>
  <c r="B3861" i="57" s="1"/>
  <c r="C3649" i="57" a="1"/>
  <c r="D3681" i="57" s="1"/>
  <c r="B3808" i="57" a="1"/>
  <c r="B3808" i="57" s="1"/>
  <c r="B3755" i="57" a="1"/>
  <c r="B3755" i="57" s="1"/>
  <c r="B3702" i="57" a="1"/>
  <c r="B3702" i="57" s="1"/>
  <c r="C3596" i="57" a="1"/>
  <c r="D3622" i="57" s="1"/>
  <c r="B3649" i="57" a="1"/>
  <c r="B3649" i="57" s="1"/>
  <c r="B3596" i="57" a="1"/>
  <c r="B3596" i="57" s="1"/>
  <c r="C3543" i="57" a="1"/>
  <c r="C3484" i="57" a="1"/>
  <c r="D3497" i="57" s="1"/>
  <c r="B3543" i="57" a="1"/>
  <c r="B3543" i="57" s="1"/>
  <c r="C3425" i="57" a="1"/>
  <c r="C3425" i="57" s="1"/>
  <c r="D3425" i="57" s="1"/>
  <c r="C3366" i="57" a="1"/>
  <c r="C3366" i="57" s="1"/>
  <c r="D3366" i="57" s="1"/>
  <c r="B3484" i="57" a="1"/>
  <c r="B3484" i="57" s="1"/>
  <c r="B3425" i="57" a="1"/>
  <c r="B3425" i="57" s="1"/>
  <c r="C3307" i="57" a="1"/>
  <c r="B3366" i="57" a="1"/>
  <c r="B3366" i="57" s="1"/>
  <c r="B3307" i="57" a="1"/>
  <c r="B3307" i="57" s="1"/>
  <c r="C3248" i="57" a="1"/>
  <c r="C3248" i="57" s="1"/>
  <c r="D3248" i="57" s="1"/>
  <c r="B3248" i="57" a="1"/>
  <c r="B3248" i="57" s="1"/>
  <c r="R21" i="53"/>
  <c r="R59" i="53"/>
  <c r="R56" i="53"/>
  <c r="R53" i="53"/>
  <c r="R51" i="53"/>
  <c r="R48" i="53"/>
  <c r="R47" i="53"/>
  <c r="R42" i="53"/>
  <c r="R34" i="53"/>
  <c r="R29" i="53"/>
  <c r="R26" i="53"/>
  <c r="R14" i="53"/>
  <c r="R11" i="53"/>
  <c r="R9" i="53"/>
  <c r="C3189" i="57" a="1"/>
  <c r="C3189" i="57" s="1"/>
  <c r="D3189" i="57" s="1"/>
  <c r="B3189" i="57" a="1"/>
  <c r="B3189" i="57" s="1"/>
  <c r="C3130" i="57" a="1"/>
  <c r="D3151" i="57" s="1"/>
  <c r="B3130" i="57" a="1"/>
  <c r="B3130" i="57" s="1"/>
  <c r="A9" i="53"/>
  <c r="A10" i="53" s="1"/>
  <c r="A11" i="53"/>
  <c r="A12" i="53" s="1"/>
  <c r="A13" i="53" s="1"/>
  <c r="A14" i="53"/>
  <c r="A16" i="53"/>
  <c r="A17" i="53" s="1"/>
  <c r="A18" i="53" s="1"/>
  <c r="A20" i="53"/>
  <c r="A21" i="53"/>
  <c r="A22" i="53" s="1"/>
  <c r="A23" i="53" s="1"/>
  <c r="A24" i="53" s="1"/>
  <c r="A26" i="53"/>
  <c r="A27" i="53" s="1"/>
  <c r="A28" i="53" s="1"/>
  <c r="A29" i="53"/>
  <c r="A30" i="53" s="1"/>
  <c r="A31" i="53" s="1"/>
  <c r="A32" i="53" s="1"/>
  <c r="A34" i="53"/>
  <c r="A35" i="53" s="1"/>
  <c r="A36" i="53" s="1"/>
  <c r="A37" i="53" s="1"/>
  <c r="A38" i="53" s="1"/>
  <c r="A39" i="53" s="1"/>
  <c r="A40" i="53" s="1"/>
  <c r="A41" i="53" s="1"/>
  <c r="A42" i="53"/>
  <c r="A43" i="53" s="1"/>
  <c r="A44" i="53" s="1"/>
  <c r="A45" i="53" s="1"/>
  <c r="A46" i="53" s="1"/>
  <c r="A47" i="53"/>
  <c r="A48" i="53"/>
  <c r="A49" i="53" s="1"/>
  <c r="A50" i="53" s="1"/>
  <c r="A54" i="53"/>
  <c r="A55" i="53"/>
  <c r="A56" i="53" s="1"/>
  <c r="C3071" i="57" a="1"/>
  <c r="B3071" i="57" a="1"/>
  <c r="B3071" i="57" s="1"/>
  <c r="C3012" i="57" a="1"/>
  <c r="D3042" i="57" s="1"/>
  <c r="B3012" i="57" a="1"/>
  <c r="B3012" i="57" s="1"/>
  <c r="C2953" i="57" a="1"/>
  <c r="D2955" i="57" s="1"/>
  <c r="B2953" i="57" a="1"/>
  <c r="B2953" i="57" s="1"/>
  <c r="C2894" i="57" a="1"/>
  <c r="D2907" i="57" s="1"/>
  <c r="B2894" i="57" a="1"/>
  <c r="B2894" i="57" s="1"/>
  <c r="C2835" i="57" a="1"/>
  <c r="C2776" i="57" a="1"/>
  <c r="D2810" i="57" s="1"/>
  <c r="B2776" i="57" a="1"/>
  <c r="B2776" i="57" s="1"/>
  <c r="C2717" i="57" a="1"/>
  <c r="D2727" i="57" s="1"/>
  <c r="B2717" i="57" a="1"/>
  <c r="B2717" i="57" s="1"/>
  <c r="C2658" i="57" a="1"/>
  <c r="D2698" i="57" s="1"/>
  <c r="B2658" i="57" a="1"/>
  <c r="B2658" i="57" s="1"/>
  <c r="C2599" i="57" a="1"/>
  <c r="B2599" i="57" a="1"/>
  <c r="B2599" i="57" s="1"/>
  <c r="C2540" i="57" a="1"/>
  <c r="D2552" i="57" s="1"/>
  <c r="B2540" i="57" a="1"/>
  <c r="B2540" i="57" s="1"/>
  <c r="C2481" i="57" a="1"/>
  <c r="D2492" i="57" s="1"/>
  <c r="B2481" i="57" a="1"/>
  <c r="B2481" i="57" s="1"/>
  <c r="C2422" i="57" a="1"/>
  <c r="D2438" i="57" s="1"/>
  <c r="B2422" i="57" a="1"/>
  <c r="B2422" i="57" s="1"/>
  <c r="C2363" i="57" a="1"/>
  <c r="B2363" i="57" a="1"/>
  <c r="B2363" i="57" s="1"/>
  <c r="C2304" i="57" a="1"/>
  <c r="D2340" i="57" s="1"/>
  <c r="B2304" i="57" a="1"/>
  <c r="B2304" i="57" s="1"/>
  <c r="C2245" i="57" a="1"/>
  <c r="D2248" i="57" s="1"/>
  <c r="B2245" i="57" a="1"/>
  <c r="B2245" i="57" s="1"/>
  <c r="C2186" i="57" a="1"/>
  <c r="D2193" i="57" s="1"/>
  <c r="B2186" i="57" a="1"/>
  <c r="B2186" i="57" s="1"/>
  <c r="C2127" i="57" a="1"/>
  <c r="C2127" i="57" s="1"/>
  <c r="D2127" i="57" s="1"/>
  <c r="B2127" i="57" a="1"/>
  <c r="B2127" i="57" s="1"/>
  <c r="R64" i="52"/>
  <c r="R61" i="52"/>
  <c r="R58" i="52"/>
  <c r="R56" i="52"/>
  <c r="R53" i="52"/>
  <c r="R52" i="52"/>
  <c r="R47" i="52"/>
  <c r="R39" i="52"/>
  <c r="R34" i="52"/>
  <c r="R31" i="52"/>
  <c r="R26" i="52"/>
  <c r="R16" i="52"/>
  <c r="R15" i="52"/>
  <c r="R14" i="52"/>
  <c r="R11" i="52"/>
  <c r="R9" i="52"/>
  <c r="R64" i="51"/>
  <c r="R61" i="51"/>
  <c r="R58" i="51"/>
  <c r="R56" i="51"/>
  <c r="R53" i="51"/>
  <c r="R52" i="51"/>
  <c r="R47" i="51"/>
  <c r="R39" i="51"/>
  <c r="R34" i="51"/>
  <c r="R31" i="51"/>
  <c r="R26" i="51"/>
  <c r="R16" i="51"/>
  <c r="R15" i="51"/>
  <c r="R14" i="51"/>
  <c r="R11" i="51"/>
  <c r="R9" i="51"/>
  <c r="A16" i="51"/>
  <c r="A9" i="51"/>
  <c r="R64" i="50"/>
  <c r="R61" i="50"/>
  <c r="R58" i="50"/>
  <c r="R56" i="50"/>
  <c r="R53" i="50"/>
  <c r="R52" i="50"/>
  <c r="R47" i="50"/>
  <c r="R39" i="50"/>
  <c r="R34" i="50"/>
  <c r="R31" i="50"/>
  <c r="R26" i="50"/>
  <c r="R16" i="50"/>
  <c r="R15" i="50"/>
  <c r="R14" i="50"/>
  <c r="R11" i="50"/>
  <c r="R9" i="50"/>
  <c r="R69" i="49"/>
  <c r="R60" i="49"/>
  <c r="R58" i="49"/>
  <c r="R56" i="49"/>
  <c r="R53" i="49"/>
  <c r="R52" i="49"/>
  <c r="R47" i="49"/>
  <c r="R39" i="49"/>
  <c r="R34" i="49"/>
  <c r="R31" i="49"/>
  <c r="R26" i="49"/>
  <c r="R16" i="49"/>
  <c r="R15" i="49"/>
  <c r="R14" i="49"/>
  <c r="R11" i="49"/>
  <c r="R9" i="49"/>
  <c r="R68" i="59"/>
  <c r="R60" i="59"/>
  <c r="R58" i="59"/>
  <c r="R56" i="59"/>
  <c r="R53" i="59"/>
  <c r="R52" i="59"/>
  <c r="R47" i="59"/>
  <c r="R34" i="59"/>
  <c r="R31" i="59"/>
  <c r="R26" i="59"/>
  <c r="R15" i="59"/>
  <c r="R14" i="59"/>
  <c r="R11" i="59"/>
  <c r="R9" i="59"/>
  <c r="R39" i="59"/>
  <c r="C2068" i="57" a="1"/>
  <c r="D2076" i="57" s="1"/>
  <c r="B2068" i="57" a="1"/>
  <c r="B2068" i="57" s="1"/>
  <c r="C2009" i="57" a="1"/>
  <c r="D2015" i="57" s="1"/>
  <c r="B2009" i="57" a="1"/>
  <c r="B2009" i="57" s="1"/>
  <c r="C1950" i="57" a="1"/>
  <c r="B1950" i="57" a="1"/>
  <c r="B1950" i="57" s="1"/>
  <c r="C1891" i="57" a="1"/>
  <c r="D1924" i="57" s="1"/>
  <c r="B1891" i="57" a="1"/>
  <c r="B1891" i="57" s="1"/>
  <c r="C1832" i="57" a="1"/>
  <c r="D1852" i="57" s="1"/>
  <c r="B1832" i="57" a="1"/>
  <c r="B1832" i="57" s="1"/>
  <c r="C1773" i="57" a="1"/>
  <c r="D1810" i="57" s="1"/>
  <c r="B1773" i="57" a="1"/>
  <c r="B1773" i="57" s="1"/>
  <c r="C1714" i="57" a="1"/>
  <c r="B1714" i="57" a="1"/>
  <c r="B1714" i="57" s="1"/>
  <c r="C1655" i="57" a="1"/>
  <c r="D1709" i="57" s="1"/>
  <c r="B1655" i="57" a="1"/>
  <c r="B1655" i="57" s="1"/>
  <c r="C1596" i="57" a="1"/>
  <c r="D1620" i="57" s="1"/>
  <c r="B1596" i="57" a="1"/>
  <c r="B1596" i="57" s="1"/>
  <c r="C1537" i="57" a="1"/>
  <c r="D1550" i="57" s="1"/>
  <c r="B1537" i="57" a="1"/>
  <c r="B1537" i="57" s="1"/>
  <c r="C1478" i="57" a="1"/>
  <c r="B1478" i="57" a="1"/>
  <c r="B1478" i="57" s="1"/>
  <c r="A9" i="50"/>
  <c r="A10" i="50"/>
  <c r="A11" i="50"/>
  <c r="A12" i="50" s="1"/>
  <c r="A13" i="50" s="1"/>
  <c r="A14" i="50"/>
  <c r="A16" i="50"/>
  <c r="A17" i="50" s="1"/>
  <c r="A18" i="50" s="1"/>
  <c r="A19" i="50" s="1"/>
  <c r="A20" i="50" s="1"/>
  <c r="A21" i="50" s="1"/>
  <c r="A22" i="50" s="1"/>
  <c r="A25" i="50"/>
  <c r="A26" i="50"/>
  <c r="A27" i="50" s="1"/>
  <c r="A28" i="50" s="1"/>
  <c r="A29" i="50" s="1"/>
  <c r="A31" i="50"/>
  <c r="A32" i="50" s="1"/>
  <c r="A33" i="50" s="1"/>
  <c r="A34" i="50"/>
  <c r="A35" i="50" s="1"/>
  <c r="A36" i="50" s="1"/>
  <c r="A37" i="50" s="1"/>
  <c r="A39" i="50"/>
  <c r="A40" i="50" s="1"/>
  <c r="A41" i="50" s="1"/>
  <c r="A42" i="50" s="1"/>
  <c r="A43" i="50" s="1"/>
  <c r="A44" i="50" s="1"/>
  <c r="A45" i="50" s="1"/>
  <c r="A46" i="50" s="1"/>
  <c r="A47" i="50"/>
  <c r="A48" i="50" s="1"/>
  <c r="A49" i="50" s="1"/>
  <c r="A50" i="50" s="1"/>
  <c r="A51" i="50" s="1"/>
  <c r="A52" i="50"/>
  <c r="A53" i="50"/>
  <c r="A54" i="50" s="1"/>
  <c r="A55" i="50" s="1"/>
  <c r="A59" i="50"/>
  <c r="A61" i="50"/>
  <c r="A62" i="50" s="1"/>
  <c r="C1419" i="57" a="1"/>
  <c r="D1441" i="57" s="1"/>
  <c r="B1419" i="57" a="1"/>
  <c r="B1419" i="57" s="1"/>
  <c r="C1360" i="57" a="1"/>
  <c r="D1391" i="57" s="1"/>
  <c r="B1360" i="57" a="1"/>
  <c r="B1360" i="57" s="1"/>
  <c r="C1301" i="57" a="1"/>
  <c r="D1341" i="57" s="1"/>
  <c r="B1301" i="57" a="1"/>
  <c r="B1301" i="57" s="1"/>
  <c r="C1242" i="57" a="1"/>
  <c r="B1242" i="57" a="1"/>
  <c r="B1242" i="57" s="1"/>
  <c r="C1183" i="57" a="1"/>
  <c r="D1205" i="57" s="1"/>
  <c r="B1183" i="57" a="1"/>
  <c r="B1183" i="57" s="1"/>
  <c r="C1124" i="57" a="1"/>
  <c r="D1135" i="57" s="1"/>
  <c r="B1124" i="57" a="1"/>
  <c r="B1124" i="57" s="1"/>
  <c r="C1065" i="57" a="1"/>
  <c r="D1112" i="57" s="1"/>
  <c r="B1065" i="57" a="1"/>
  <c r="B1065" i="57" s="1"/>
  <c r="D685" i="57" l="1"/>
  <c r="D695" i="57"/>
  <c r="D709" i="57"/>
  <c r="D708" i="57"/>
  <c r="D666" i="57"/>
  <c r="D649" i="57"/>
  <c r="D677" i="57"/>
  <c r="D707" i="57"/>
  <c r="D646" i="57"/>
  <c r="D624" i="57"/>
  <c r="D683" i="57"/>
  <c r="D671" i="57"/>
  <c r="D658" i="57"/>
  <c r="R71" i="51"/>
  <c r="D614" i="57"/>
  <c r="D608" i="57"/>
  <c r="D605" i="57"/>
  <c r="D547" i="57"/>
  <c r="D535" i="57"/>
  <c r="D641" i="57"/>
  <c r="D630" i="57"/>
  <c r="D710" i="57"/>
  <c r="D684" i="57"/>
  <c r="D653" i="57"/>
  <c r="D621" i="57"/>
  <c r="D698" i="57"/>
  <c r="D668" i="57"/>
  <c r="D640" i="57"/>
  <c r="D604" i="57"/>
  <c r="D693" i="57"/>
  <c r="D663" i="57"/>
  <c r="D629" i="57"/>
  <c r="D537" i="57"/>
  <c r="D592" i="57"/>
  <c r="D587" i="57"/>
  <c r="D576" i="57"/>
  <c r="D567" i="57"/>
  <c r="D555" i="57"/>
  <c r="D591" i="57"/>
  <c r="D575" i="57"/>
  <c r="D554" i="57"/>
  <c r="D644" i="57"/>
  <c r="D628" i="57"/>
  <c r="D607" i="57"/>
  <c r="D590" i="57"/>
  <c r="D569" i="57"/>
  <c r="D550" i="57"/>
  <c r="D582" i="57"/>
  <c r="D566" i="57"/>
  <c r="D546" i="57"/>
  <c r="D638" i="57"/>
  <c r="D617" i="57"/>
  <c r="D600" i="57"/>
  <c r="D579" i="57"/>
  <c r="D563" i="57"/>
  <c r="D545" i="57"/>
  <c r="D4087" i="57"/>
  <c r="D637" i="57"/>
  <c r="D616" i="57"/>
  <c r="D599" i="57"/>
  <c r="D578" i="57"/>
  <c r="D560" i="57"/>
  <c r="D543" i="57"/>
  <c r="D631" i="57"/>
  <c r="D615" i="57"/>
  <c r="D596" i="57"/>
  <c r="D577" i="57"/>
  <c r="D559" i="57"/>
  <c r="D538" i="57"/>
  <c r="D561" i="57"/>
  <c r="D2499" i="57"/>
  <c r="D694" i="57"/>
  <c r="D670" i="57"/>
  <c r="D648" i="57"/>
  <c r="D632" i="57"/>
  <c r="D620" i="57"/>
  <c r="D606" i="57"/>
  <c r="D699" i="57"/>
  <c r="D682" i="57"/>
  <c r="D655" i="57"/>
  <c r="D639" i="57"/>
  <c r="D625" i="57"/>
  <c r="D612" i="57"/>
  <c r="D597" i="57"/>
  <c r="D3295" i="57"/>
  <c r="D1600" i="57"/>
  <c r="D3758" i="57"/>
  <c r="D3195" i="57"/>
  <c r="D4154" i="57"/>
  <c r="D3521" i="57"/>
  <c r="D2993" i="57"/>
  <c r="D4079" i="57"/>
  <c r="D1835" i="57"/>
  <c r="D4153" i="57"/>
  <c r="D3440" i="57"/>
  <c r="D2743" i="57"/>
  <c r="D3255" i="57"/>
  <c r="D3785" i="57"/>
  <c r="D4170" i="57"/>
  <c r="D4152" i="57"/>
  <c r="D3417" i="57"/>
  <c r="D2735" i="57"/>
  <c r="D3233" i="57"/>
  <c r="D4114" i="57"/>
  <c r="D3379" i="57"/>
  <c r="D2514" i="57"/>
  <c r="D3727" i="57"/>
  <c r="D4135" i="57"/>
  <c r="D4023" i="57"/>
  <c r="D3294" i="57"/>
  <c r="D2985" i="57"/>
  <c r="D2260" i="57"/>
  <c r="D4134" i="57"/>
  <c r="D3937" i="57"/>
  <c r="D3479" i="57"/>
  <c r="D3289" i="57"/>
  <c r="D2959" i="57"/>
  <c r="D2257" i="57"/>
  <c r="D4058" i="57"/>
  <c r="D4177" i="57"/>
  <c r="D4129" i="57"/>
  <c r="D3935" i="57"/>
  <c r="D3478" i="57"/>
  <c r="D3264" i="57"/>
  <c r="D2956" i="57"/>
  <c r="D2087" i="57"/>
  <c r="D3711" i="57"/>
  <c r="D4174" i="57"/>
  <c r="D4118" i="57"/>
  <c r="D3786" i="57"/>
  <c r="D3448" i="57"/>
  <c r="D3256" i="57"/>
  <c r="D2785" i="57"/>
  <c r="D1853" i="57"/>
  <c r="D4056" i="57"/>
  <c r="D3378" i="57"/>
  <c r="D4078" i="57"/>
  <c r="D4006" i="57"/>
  <c r="D3783" i="57"/>
  <c r="D3476" i="57"/>
  <c r="D3407" i="57"/>
  <c r="D3192" i="57"/>
  <c r="D4168" i="57"/>
  <c r="D4146" i="57"/>
  <c r="D4128" i="57"/>
  <c r="D4104" i="57"/>
  <c r="D4047" i="57"/>
  <c r="D4002" i="57"/>
  <c r="D3775" i="57"/>
  <c r="D3639" i="57"/>
  <c r="D3468" i="57"/>
  <c r="D3437" i="57"/>
  <c r="D3403" i="57"/>
  <c r="D3368" i="57"/>
  <c r="D3281" i="57"/>
  <c r="D3253" i="57"/>
  <c r="D3219" i="57"/>
  <c r="D2982" i="57"/>
  <c r="D2720" i="57"/>
  <c r="D2488" i="57"/>
  <c r="D2121" i="57"/>
  <c r="D1887" i="57"/>
  <c r="D1652" i="57"/>
  <c r="D1404" i="57"/>
  <c r="D4167" i="57"/>
  <c r="D4145" i="57"/>
  <c r="D4127" i="57"/>
  <c r="D4103" i="57"/>
  <c r="D4042" i="57"/>
  <c r="D3978" i="57"/>
  <c r="D3774" i="57"/>
  <c r="D3638" i="57"/>
  <c r="D3464" i="57"/>
  <c r="D3429" i="57"/>
  <c r="D3401" i="57"/>
  <c r="D3367" i="57"/>
  <c r="D3280" i="57"/>
  <c r="D3217" i="57"/>
  <c r="D3009" i="57"/>
  <c r="D2974" i="57"/>
  <c r="D2767" i="57"/>
  <c r="D2718" i="57"/>
  <c r="D2439" i="57"/>
  <c r="D2120" i="57"/>
  <c r="D1886" i="57"/>
  <c r="D1651" i="57"/>
  <c r="D1375" i="57"/>
  <c r="D706" i="57"/>
  <c r="D690" i="57"/>
  <c r="D676" i="57"/>
  <c r="D662" i="57"/>
  <c r="D4022" i="57"/>
  <c r="D3194" i="57"/>
  <c r="D4048" i="57"/>
  <c r="D3439" i="57"/>
  <c r="D3376" i="57"/>
  <c r="D3220" i="57"/>
  <c r="D2984" i="57"/>
  <c r="D2903" i="57"/>
  <c r="D2724" i="57"/>
  <c r="D2498" i="57"/>
  <c r="D2255" i="57"/>
  <c r="D2054" i="57"/>
  <c r="D1811" i="57"/>
  <c r="D4166" i="57"/>
  <c r="D4143" i="57"/>
  <c r="D4098" i="57"/>
  <c r="D4072" i="57"/>
  <c r="D4034" i="57"/>
  <c r="D3977" i="57"/>
  <c r="D3800" i="57"/>
  <c r="D3769" i="57"/>
  <c r="D3614" i="57"/>
  <c r="D3462" i="57"/>
  <c r="D3428" i="57"/>
  <c r="D3393" i="57"/>
  <c r="D3278" i="57"/>
  <c r="D3244" i="57"/>
  <c r="D3209" i="57"/>
  <c r="D3007" i="57"/>
  <c r="D2973" i="57"/>
  <c r="D2760" i="57"/>
  <c r="D2289" i="57"/>
  <c r="D2116" i="57"/>
  <c r="D1876" i="57"/>
  <c r="D1635" i="57"/>
  <c r="D1369" i="57"/>
  <c r="D702" i="57"/>
  <c r="D687" i="57"/>
  <c r="D675" i="57"/>
  <c r="D661" i="57"/>
  <c r="D3415" i="57"/>
  <c r="D3228" i="57"/>
  <c r="D2055" i="57"/>
  <c r="D4112" i="57"/>
  <c r="D4160" i="57"/>
  <c r="D4142" i="57"/>
  <c r="D4090" i="57"/>
  <c r="D4070" i="57"/>
  <c r="D4033" i="57"/>
  <c r="D3962" i="57"/>
  <c r="D3799" i="57"/>
  <c r="D3761" i="57"/>
  <c r="D3610" i="57"/>
  <c r="D3454" i="57"/>
  <c r="D3392" i="57"/>
  <c r="D3305" i="57"/>
  <c r="D3270" i="57"/>
  <c r="D3242" i="57"/>
  <c r="D3208" i="57"/>
  <c r="D2999" i="57"/>
  <c r="D2968" i="57"/>
  <c r="D2758" i="57"/>
  <c r="D2522" i="57"/>
  <c r="D2288" i="57"/>
  <c r="D2098" i="57"/>
  <c r="D1861" i="57"/>
  <c r="D1604" i="57"/>
  <c r="D1151" i="57"/>
  <c r="D700" i="57"/>
  <c r="D686" i="57"/>
  <c r="D674" i="57"/>
  <c r="D660" i="57"/>
  <c r="D4178" i="57"/>
  <c r="D4159" i="57"/>
  <c r="D4138" i="57"/>
  <c r="D4089" i="57"/>
  <c r="D4062" i="57"/>
  <c r="D4031" i="57"/>
  <c r="D3945" i="57"/>
  <c r="D3794" i="57"/>
  <c r="D3760" i="57"/>
  <c r="D3453" i="57"/>
  <c r="D3418" i="57"/>
  <c r="D3387" i="57"/>
  <c r="D3303" i="57"/>
  <c r="D3269" i="57"/>
  <c r="D3234" i="57"/>
  <c r="D3203" i="57"/>
  <c r="D2998" i="57"/>
  <c r="D2960" i="57"/>
  <c r="D2744" i="57"/>
  <c r="D2521" i="57"/>
  <c r="D2278" i="57"/>
  <c r="D2097" i="57"/>
  <c r="D1855" i="57"/>
  <c r="D1603" i="57"/>
  <c r="D1147" i="57"/>
  <c r="D3559" i="57"/>
  <c r="D3583" i="57"/>
  <c r="D3544" i="57"/>
  <c r="D3545" i="57"/>
  <c r="D2408" i="57"/>
  <c r="D2376" i="57"/>
  <c r="D2402" i="57"/>
  <c r="D2651" i="57"/>
  <c r="D2881" i="57"/>
  <c r="D2856" i="57"/>
  <c r="D2840" i="57"/>
  <c r="D3129" i="57"/>
  <c r="D3090" i="57"/>
  <c r="D3127" i="57"/>
  <c r="D3089" i="57"/>
  <c r="D3099" i="57"/>
  <c r="D3338" i="57"/>
  <c r="D3315" i="57"/>
  <c r="D3324" i="57"/>
  <c r="D3325" i="57"/>
  <c r="D3350" i="57"/>
  <c r="D3354" i="57"/>
  <c r="D3363" i="57"/>
  <c r="D2652" i="57"/>
  <c r="D3894" i="57"/>
  <c r="D1282" i="57"/>
  <c r="D1285" i="57"/>
  <c r="D1954" i="57"/>
  <c r="D1985" i="57"/>
  <c r="D1986" i="57"/>
  <c r="D3582" i="57"/>
  <c r="D1742" i="57"/>
  <c r="D1745" i="57"/>
  <c r="D3880" i="57"/>
  <c r="D3903" i="57"/>
  <c r="D3870" i="57"/>
  <c r="D3866" i="57"/>
  <c r="D3878" i="57"/>
  <c r="D3128" i="57"/>
  <c r="D4169" i="57"/>
  <c r="D4158" i="57"/>
  <c r="D4144" i="57"/>
  <c r="D4130" i="57"/>
  <c r="D4113" i="57"/>
  <c r="D4102" i="57"/>
  <c r="D4088" i="57"/>
  <c r="D4074" i="57"/>
  <c r="D4071" i="57"/>
  <c r="D4057" i="57"/>
  <c r="D4046" i="57"/>
  <c r="D4032" i="57"/>
  <c r="D4001" i="57"/>
  <c r="D3976" i="57"/>
  <c r="D3936" i="57"/>
  <c r="D3798" i="57"/>
  <c r="D3784" i="57"/>
  <c r="D3770" i="57"/>
  <c r="D3759" i="57"/>
  <c r="D3634" i="57"/>
  <c r="D3609" i="57"/>
  <c r="D3477" i="57"/>
  <c r="D3463" i="57"/>
  <c r="D3452" i="57"/>
  <c r="D3438" i="57"/>
  <c r="D3416" i="57"/>
  <c r="D3402" i="57"/>
  <c r="D3391" i="57"/>
  <c r="D3377" i="57"/>
  <c r="D3304" i="57"/>
  <c r="D3293" i="57"/>
  <c r="D3279" i="57"/>
  <c r="D3265" i="57"/>
  <c r="D3254" i="57"/>
  <c r="D3243" i="57"/>
  <c r="D3232" i="57"/>
  <c r="D3218" i="57"/>
  <c r="D3204" i="57"/>
  <c r="D3193" i="57"/>
  <c r="D3008" i="57"/>
  <c r="D2997" i="57"/>
  <c r="D2983" i="57"/>
  <c r="D2969" i="57"/>
  <c r="D2957" i="57"/>
  <c r="D2759" i="57"/>
  <c r="D2742" i="57"/>
  <c r="D2719" i="57"/>
  <c r="D2520" i="57"/>
  <c r="D2489" i="57"/>
  <c r="D2287" i="57"/>
  <c r="D2256" i="57"/>
  <c r="D2119" i="57"/>
  <c r="D2088" i="57"/>
  <c r="D2050" i="57"/>
  <c r="D1877" i="57"/>
  <c r="D1854" i="57"/>
  <c r="D1646" i="57"/>
  <c r="D1602" i="57"/>
  <c r="D1409" i="57"/>
  <c r="D1367" i="57"/>
  <c r="D1136" i="57"/>
  <c r="D647" i="57"/>
  <c r="D636" i="57"/>
  <c r="D622" i="57"/>
  <c r="D609" i="57"/>
  <c r="D585" i="57"/>
  <c r="D568" i="57"/>
  <c r="D553" i="57"/>
  <c r="D536" i="57"/>
  <c r="D3993" i="57"/>
  <c r="D4122" i="57"/>
  <c r="D4111" i="57"/>
  <c r="D4097" i="57"/>
  <c r="D4086" i="57"/>
  <c r="D4066" i="57"/>
  <c r="D4055" i="57"/>
  <c r="D4041" i="57"/>
  <c r="D4030" i="57"/>
  <c r="D4017" i="57"/>
  <c r="D3992" i="57"/>
  <c r="D3920" i="57"/>
  <c r="D3807" i="57"/>
  <c r="D3793" i="57"/>
  <c r="D3782" i="57"/>
  <c r="D3768" i="57"/>
  <c r="D3625" i="57"/>
  <c r="D3600" i="57"/>
  <c r="D3472" i="57"/>
  <c r="D3461" i="57"/>
  <c r="D3447" i="57"/>
  <c r="D3436" i="57"/>
  <c r="D3411" i="57"/>
  <c r="D3400" i="57"/>
  <c r="D3386" i="57"/>
  <c r="D3375" i="57"/>
  <c r="D3302" i="57"/>
  <c r="D3288" i="57"/>
  <c r="D3277" i="57"/>
  <c r="D3263" i="57"/>
  <c r="D3249" i="57"/>
  <c r="D3241" i="57"/>
  <c r="D3227" i="57"/>
  <c r="D3216" i="57"/>
  <c r="D3202" i="57"/>
  <c r="D3006" i="57"/>
  <c r="D2992" i="57"/>
  <c r="D2981" i="57"/>
  <c r="D2967" i="57"/>
  <c r="D2774" i="57"/>
  <c r="D2757" i="57"/>
  <c r="D2734" i="57"/>
  <c r="D2707" i="57"/>
  <c r="D2536" i="57"/>
  <c r="D2513" i="57"/>
  <c r="D2482" i="57"/>
  <c r="D2308" i="57"/>
  <c r="D2277" i="57"/>
  <c r="D2254" i="57"/>
  <c r="D2115" i="57"/>
  <c r="D2084" i="57"/>
  <c r="D1875" i="57"/>
  <c r="D1844" i="57"/>
  <c r="D1634" i="57"/>
  <c r="D1598" i="57"/>
  <c r="D1399" i="57"/>
  <c r="D1108" i="57"/>
  <c r="D3626" i="57"/>
  <c r="D2022" i="57"/>
  <c r="D4121" i="57"/>
  <c r="D4110" i="57"/>
  <c r="D4096" i="57"/>
  <c r="D4082" i="57"/>
  <c r="D4065" i="57"/>
  <c r="D4054" i="57"/>
  <c r="D4040" i="57"/>
  <c r="D4026" i="57"/>
  <c r="D4016" i="57"/>
  <c r="D3991" i="57"/>
  <c r="D3858" i="57"/>
  <c r="D3806" i="57"/>
  <c r="D3792" i="57"/>
  <c r="D3778" i="57"/>
  <c r="D3767" i="57"/>
  <c r="D3738" i="57"/>
  <c r="D3624" i="57"/>
  <c r="D3599" i="57"/>
  <c r="D3471" i="57"/>
  <c r="D3460" i="57"/>
  <c r="D3446" i="57"/>
  <c r="D3432" i="57"/>
  <c r="D3424" i="57"/>
  <c r="D3410" i="57"/>
  <c r="D3399" i="57"/>
  <c r="D3385" i="57"/>
  <c r="D3371" i="57"/>
  <c r="D3301" i="57"/>
  <c r="D3287" i="57"/>
  <c r="D3273" i="57"/>
  <c r="D3262" i="57"/>
  <c r="D3240" i="57"/>
  <c r="D3226" i="57"/>
  <c r="D3212" i="57"/>
  <c r="D3201" i="57"/>
  <c r="D3174" i="57"/>
  <c r="D3067" i="57"/>
  <c r="D3005" i="57"/>
  <c r="D2991" i="57"/>
  <c r="D2977" i="57"/>
  <c r="D2966" i="57"/>
  <c r="D2773" i="57"/>
  <c r="D2756" i="57"/>
  <c r="D2733" i="57"/>
  <c r="D2699" i="57"/>
  <c r="D2533" i="57"/>
  <c r="D2504" i="57"/>
  <c r="D2472" i="57"/>
  <c r="D2302" i="57"/>
  <c r="D2276" i="57"/>
  <c r="D2228" i="57"/>
  <c r="D2106" i="57"/>
  <c r="D2083" i="57"/>
  <c r="D1872" i="57"/>
  <c r="D1843" i="57"/>
  <c r="D1632" i="57"/>
  <c r="D1584" i="57"/>
  <c r="D1393" i="57"/>
  <c r="D4018" i="57"/>
  <c r="D3601" i="57"/>
  <c r="D1354" i="57"/>
  <c r="D4176" i="57"/>
  <c r="D4162" i="57"/>
  <c r="D4151" i="57"/>
  <c r="D4137" i="57"/>
  <c r="D4120" i="57"/>
  <c r="D4106" i="57"/>
  <c r="D4095" i="57"/>
  <c r="D4081" i="57"/>
  <c r="D4064" i="57"/>
  <c r="D4050" i="57"/>
  <c r="D4039" i="57"/>
  <c r="D4025" i="57"/>
  <c r="D4015" i="57"/>
  <c r="D3990" i="57"/>
  <c r="D3961" i="57"/>
  <c r="D3825" i="57"/>
  <c r="D3802" i="57"/>
  <c r="D3791" i="57"/>
  <c r="D3777" i="57"/>
  <c r="D3766" i="57"/>
  <c r="D3737" i="57"/>
  <c r="D3648" i="57"/>
  <c r="D3623" i="57"/>
  <c r="D3598" i="57"/>
  <c r="D3470" i="57"/>
  <c r="D3456" i="57"/>
  <c r="D3445" i="57"/>
  <c r="D3431" i="57"/>
  <c r="D3423" i="57"/>
  <c r="D3409" i="57"/>
  <c r="D3395" i="57"/>
  <c r="D3384" i="57"/>
  <c r="D3370" i="57"/>
  <c r="D3297" i="57"/>
  <c r="D3286" i="57"/>
  <c r="D3272" i="57"/>
  <c r="D3261" i="57"/>
  <c r="D3236" i="57"/>
  <c r="D3225" i="57"/>
  <c r="D3211" i="57"/>
  <c r="D3200" i="57"/>
  <c r="D3173" i="57"/>
  <c r="D3029" i="57"/>
  <c r="D3001" i="57"/>
  <c r="D2990" i="57"/>
  <c r="D2976" i="57"/>
  <c r="D2965" i="57"/>
  <c r="D2915" i="57"/>
  <c r="D2772" i="57"/>
  <c r="D2749" i="57"/>
  <c r="D2732" i="57"/>
  <c r="D2532" i="57"/>
  <c r="D2501" i="57"/>
  <c r="D2471" i="57"/>
  <c r="D2296" i="57"/>
  <c r="D2270" i="57"/>
  <c r="D2227" i="57"/>
  <c r="D2105" i="57"/>
  <c r="D2079" i="57"/>
  <c r="D1871" i="57"/>
  <c r="D1840" i="57"/>
  <c r="D1673" i="57"/>
  <c r="D1622" i="57"/>
  <c r="D1551" i="57"/>
  <c r="D1392" i="57"/>
  <c r="D1169" i="57"/>
  <c r="D3968" i="57"/>
  <c r="D4175" i="57"/>
  <c r="D4161" i="57"/>
  <c r="D4150" i="57"/>
  <c r="D4136" i="57"/>
  <c r="D4119" i="57"/>
  <c r="D4105" i="57"/>
  <c r="D4094" i="57"/>
  <c r="D4080" i="57"/>
  <c r="D4063" i="57"/>
  <c r="D4049" i="57"/>
  <c r="D4038" i="57"/>
  <c r="D4024" i="57"/>
  <c r="D4007" i="57"/>
  <c r="D3960" i="57"/>
  <c r="D3801" i="57"/>
  <c r="D3790" i="57"/>
  <c r="D3776" i="57"/>
  <c r="D3762" i="57"/>
  <c r="D3736" i="57"/>
  <c r="D3640" i="57"/>
  <c r="D3615" i="57"/>
  <c r="D3480" i="57"/>
  <c r="D3469" i="57"/>
  <c r="D3455" i="57"/>
  <c r="D3444" i="57"/>
  <c r="D3430" i="57"/>
  <c r="D3419" i="57"/>
  <c r="D3408" i="57"/>
  <c r="D3394" i="57"/>
  <c r="D3383" i="57"/>
  <c r="D3369" i="57"/>
  <c r="D3296" i="57"/>
  <c r="D3285" i="57"/>
  <c r="D3271" i="57"/>
  <c r="D3257" i="57"/>
  <c r="D3235" i="57"/>
  <c r="D3224" i="57"/>
  <c r="D3210" i="57"/>
  <c r="D3196" i="57"/>
  <c r="D3000" i="57"/>
  <c r="D2989" i="57"/>
  <c r="D2975" i="57"/>
  <c r="D2961" i="57"/>
  <c r="D2768" i="57"/>
  <c r="D2748" i="57"/>
  <c r="D2728" i="57"/>
  <c r="D2531" i="57"/>
  <c r="D2500" i="57"/>
  <c r="D2470" i="57"/>
  <c r="D2292" i="57"/>
  <c r="D2269" i="57"/>
  <c r="D2099" i="57"/>
  <c r="D2073" i="57"/>
  <c r="D1862" i="57"/>
  <c r="D1839" i="57"/>
  <c r="D1653" i="57"/>
  <c r="D1621" i="57"/>
  <c r="D1376" i="57"/>
  <c r="D1152" i="57"/>
  <c r="C3649" i="57"/>
  <c r="D3649" i="57" s="1"/>
  <c r="D3651" i="57"/>
  <c r="D3659" i="57"/>
  <c r="D3667" i="57"/>
  <c r="D3675" i="57"/>
  <c r="D3683" i="57"/>
  <c r="D3691" i="57"/>
  <c r="D3699" i="57"/>
  <c r="D3652" i="57"/>
  <c r="D3660" i="57"/>
  <c r="D3668" i="57"/>
  <c r="D3676" i="57"/>
  <c r="D3684" i="57"/>
  <c r="D3692" i="57"/>
  <c r="D3700" i="57"/>
  <c r="D3653" i="57"/>
  <c r="D3661" i="57"/>
  <c r="D3669" i="57"/>
  <c r="D3677" i="57"/>
  <c r="D3685" i="57"/>
  <c r="D3693" i="57"/>
  <c r="D3701" i="57"/>
  <c r="D3658" i="57"/>
  <c r="D3672" i="57"/>
  <c r="D3686" i="57"/>
  <c r="D3697" i="57"/>
  <c r="D3662" i="57"/>
  <c r="D3673" i="57"/>
  <c r="D3687" i="57"/>
  <c r="D3698" i="57"/>
  <c r="D3650" i="57"/>
  <c r="D3689" i="57"/>
  <c r="D3663" i="57"/>
  <c r="D3674" i="57"/>
  <c r="D3688" i="57"/>
  <c r="D3664" i="57"/>
  <c r="D3678" i="57"/>
  <c r="D3654" i="57"/>
  <c r="D3665" i="57"/>
  <c r="D3679" i="57"/>
  <c r="D3690" i="57"/>
  <c r="D3824" i="57"/>
  <c r="D3680" i="57"/>
  <c r="D2307" i="57"/>
  <c r="D3671" i="57"/>
  <c r="D3508" i="57"/>
  <c r="D2577" i="57"/>
  <c r="D2306" i="57"/>
  <c r="C1478" i="57"/>
  <c r="D1478" i="57" s="1"/>
  <c r="D1485" i="57"/>
  <c r="D1493" i="57"/>
  <c r="D1501" i="57"/>
  <c r="D1509" i="57"/>
  <c r="D1517" i="57"/>
  <c r="D1525" i="57"/>
  <c r="D1533" i="57"/>
  <c r="D1479" i="57"/>
  <c r="D1487" i="57"/>
  <c r="D1495" i="57"/>
  <c r="D1503" i="57"/>
  <c r="D1511" i="57"/>
  <c r="D1519" i="57"/>
  <c r="D1527" i="57"/>
  <c r="D1535" i="57"/>
  <c r="D1483" i="57"/>
  <c r="D1494" i="57"/>
  <c r="D1505" i="57"/>
  <c r="D1515" i="57"/>
  <c r="D1526" i="57"/>
  <c r="D1484" i="57"/>
  <c r="D1496" i="57"/>
  <c r="D1506" i="57"/>
  <c r="D1516" i="57"/>
  <c r="D1528" i="57"/>
  <c r="D1486" i="57"/>
  <c r="D1497" i="57"/>
  <c r="D1507" i="57"/>
  <c r="D1518" i="57"/>
  <c r="D1529" i="57"/>
  <c r="D1492" i="57"/>
  <c r="D1512" i="57"/>
  <c r="D1530" i="57"/>
  <c r="D1480" i="57"/>
  <c r="D1498" i="57"/>
  <c r="D1513" i="57"/>
  <c r="D1531" i="57"/>
  <c r="D1481" i="57"/>
  <c r="D1499" i="57"/>
  <c r="D1514" i="57"/>
  <c r="D1532" i="57"/>
  <c r="D1482" i="57"/>
  <c r="D1508" i="57"/>
  <c r="D1536" i="57"/>
  <c r="D1488" i="57"/>
  <c r="D1510" i="57"/>
  <c r="D1489" i="57"/>
  <c r="D1520" i="57"/>
  <c r="D1490" i="57"/>
  <c r="D1521" i="57"/>
  <c r="D1502" i="57"/>
  <c r="D1504" i="57"/>
  <c r="D1522" i="57"/>
  <c r="D1523" i="57"/>
  <c r="D1524" i="57"/>
  <c r="C1950" i="57"/>
  <c r="D1950" i="57" s="1"/>
  <c r="D1955" i="57"/>
  <c r="D1963" i="57"/>
  <c r="D1971" i="57"/>
  <c r="D1979" i="57"/>
  <c r="D1987" i="57"/>
  <c r="D1995" i="57"/>
  <c r="D2003" i="57"/>
  <c r="D1956" i="57"/>
  <c r="D1964" i="57"/>
  <c r="D1972" i="57"/>
  <c r="D1980" i="57"/>
  <c r="D1988" i="57"/>
  <c r="D1996" i="57"/>
  <c r="D2004" i="57"/>
  <c r="D1958" i="57"/>
  <c r="D1968" i="57"/>
  <c r="D1978" i="57"/>
  <c r="D1990" i="57"/>
  <c r="D2000" i="57"/>
  <c r="D1959" i="57"/>
  <c r="D1969" i="57"/>
  <c r="D1981" i="57"/>
  <c r="D1991" i="57"/>
  <c r="D2001" i="57"/>
  <c r="D1960" i="57"/>
  <c r="D1970" i="57"/>
  <c r="D1982" i="57"/>
  <c r="D1992" i="57"/>
  <c r="D2002" i="57"/>
  <c r="D1961" i="57"/>
  <c r="D1976" i="57"/>
  <c r="D1994" i="57"/>
  <c r="D1962" i="57"/>
  <c r="D1977" i="57"/>
  <c r="D1997" i="57"/>
  <c r="D1965" i="57"/>
  <c r="D1983" i="57"/>
  <c r="D1998" i="57"/>
  <c r="D1951" i="57"/>
  <c r="D1966" i="57"/>
  <c r="D1984" i="57"/>
  <c r="D1999" i="57"/>
  <c r="D1957" i="57"/>
  <c r="D1993" i="57"/>
  <c r="D1967" i="57"/>
  <c r="D2005" i="57"/>
  <c r="D1973" i="57"/>
  <c r="D2006" i="57"/>
  <c r="D1974" i="57"/>
  <c r="D2007" i="57"/>
  <c r="D1975" i="57"/>
  <c r="D2008" i="57"/>
  <c r="C2599" i="57"/>
  <c r="D2599" i="57" s="1"/>
  <c r="D2607" i="57"/>
  <c r="D2615" i="57"/>
  <c r="D2623" i="57"/>
  <c r="D2631" i="57"/>
  <c r="D2639" i="57"/>
  <c r="D2647" i="57"/>
  <c r="D2655" i="57"/>
  <c r="D2600" i="57"/>
  <c r="D2608" i="57"/>
  <c r="D2616" i="57"/>
  <c r="D2624" i="57"/>
  <c r="D2632" i="57"/>
  <c r="D2640" i="57"/>
  <c r="D2648" i="57"/>
  <c r="D2656" i="57"/>
  <c r="D2601" i="57"/>
  <c r="D2609" i="57"/>
  <c r="D2617" i="57"/>
  <c r="D2625" i="57"/>
  <c r="D2633" i="57"/>
  <c r="D2641" i="57"/>
  <c r="D2649" i="57"/>
  <c r="D2657" i="57"/>
  <c r="D2603" i="57"/>
  <c r="D2614" i="57"/>
  <c r="D2628" i="57"/>
  <c r="D2642" i="57"/>
  <c r="D2653" i="57"/>
  <c r="D2604" i="57"/>
  <c r="D2618" i="57"/>
  <c r="D2629" i="57"/>
  <c r="D2643" i="57"/>
  <c r="D2654" i="57"/>
  <c r="D2605" i="57"/>
  <c r="D2619" i="57"/>
  <c r="D2630" i="57"/>
  <c r="D2644" i="57"/>
  <c r="D2606" i="57"/>
  <c r="D2620" i="57"/>
  <c r="D2634" i="57"/>
  <c r="D2645" i="57"/>
  <c r="D2611" i="57"/>
  <c r="D2636" i="57"/>
  <c r="D2612" i="57"/>
  <c r="D2637" i="57"/>
  <c r="D2621" i="57"/>
  <c r="D2613" i="57"/>
  <c r="D2638" i="57"/>
  <c r="D2646" i="57"/>
  <c r="D2622" i="57"/>
  <c r="D2650" i="57"/>
  <c r="C3071" i="57"/>
  <c r="D3071" i="57" s="1"/>
  <c r="D3076" i="57"/>
  <c r="D3084" i="57"/>
  <c r="D3092" i="57"/>
  <c r="D3100" i="57"/>
  <c r="D3108" i="57"/>
  <c r="D3116" i="57"/>
  <c r="D3124" i="57"/>
  <c r="D3077" i="57"/>
  <c r="D3085" i="57"/>
  <c r="D3093" i="57"/>
  <c r="D3101" i="57"/>
  <c r="D3109" i="57"/>
  <c r="D3117" i="57"/>
  <c r="D3125" i="57"/>
  <c r="D3078" i="57"/>
  <c r="D3086" i="57"/>
  <c r="D3094" i="57"/>
  <c r="D3102" i="57"/>
  <c r="D3110" i="57"/>
  <c r="D3118" i="57"/>
  <c r="D3126" i="57"/>
  <c r="D3080" i="57"/>
  <c r="D3091" i="57"/>
  <c r="D3105" i="57"/>
  <c r="D3119" i="57"/>
  <c r="D3081" i="57"/>
  <c r="D3095" i="57"/>
  <c r="D3106" i="57"/>
  <c r="D3120" i="57"/>
  <c r="D3072" i="57"/>
  <c r="D3122" i="57"/>
  <c r="D3082" i="57"/>
  <c r="D3096" i="57"/>
  <c r="D3107" i="57"/>
  <c r="D3121" i="57"/>
  <c r="D3083" i="57"/>
  <c r="D3111" i="57"/>
  <c r="D3097" i="57"/>
  <c r="D3073" i="57"/>
  <c r="D3087" i="57"/>
  <c r="D3098" i="57"/>
  <c r="D3112" i="57"/>
  <c r="D3123" i="57"/>
  <c r="D3890" i="57"/>
  <c r="D3848" i="57"/>
  <c r="D3537" i="57"/>
  <c r="D3726" i="57"/>
  <c r="C1065" i="57"/>
  <c r="D1065" i="57" s="1"/>
  <c r="D1069" i="57"/>
  <c r="D1077" i="57"/>
  <c r="D1085" i="57"/>
  <c r="D1093" i="57"/>
  <c r="D1101" i="57"/>
  <c r="D1109" i="57"/>
  <c r="D1117" i="57"/>
  <c r="D1068" i="57"/>
  <c r="D1078" i="57"/>
  <c r="D1087" i="57"/>
  <c r="D1096" i="57"/>
  <c r="D1105" i="57"/>
  <c r="D1114" i="57"/>
  <c r="D1123" i="57"/>
  <c r="D1070" i="57"/>
  <c r="D1079" i="57"/>
  <c r="D1088" i="57"/>
  <c r="D1097" i="57"/>
  <c r="D1106" i="57"/>
  <c r="D1115" i="57"/>
  <c r="D1071" i="57"/>
  <c r="D1080" i="57"/>
  <c r="D1089" i="57"/>
  <c r="D1098" i="57"/>
  <c r="D1107" i="57"/>
  <c r="D1116" i="57"/>
  <c r="D1073" i="57"/>
  <c r="D1082" i="57"/>
  <c r="D1091" i="57"/>
  <c r="D1100" i="57"/>
  <c r="D1110" i="57"/>
  <c r="D1119" i="57"/>
  <c r="D1074" i="57"/>
  <c r="D1092" i="57"/>
  <c r="D1111" i="57"/>
  <c r="D1076" i="57"/>
  <c r="D1095" i="57"/>
  <c r="D1113" i="57"/>
  <c r="D1072" i="57"/>
  <c r="D1099" i="57"/>
  <c r="D1121" i="57"/>
  <c r="D1075" i="57"/>
  <c r="D1102" i="57"/>
  <c r="D1122" i="57"/>
  <c r="D1081" i="57"/>
  <c r="D1103" i="57"/>
  <c r="D1086" i="57"/>
  <c r="D1090" i="57"/>
  <c r="D1094" i="57"/>
  <c r="D1118" i="57"/>
  <c r="D1066" i="57"/>
  <c r="D1120" i="57"/>
  <c r="D1067" i="57"/>
  <c r="D1083" i="57"/>
  <c r="D1084" i="57"/>
  <c r="D1104" i="57"/>
  <c r="C1773" i="57"/>
  <c r="D1773" i="57" s="1"/>
  <c r="D1780" i="57"/>
  <c r="D1788" i="57"/>
  <c r="D1796" i="57"/>
  <c r="D1804" i="57"/>
  <c r="D1812" i="57"/>
  <c r="D1820" i="57"/>
  <c r="D1828" i="57"/>
  <c r="D1781" i="57"/>
  <c r="D1789" i="57"/>
  <c r="D1797" i="57"/>
  <c r="D1805" i="57"/>
  <c r="D1813" i="57"/>
  <c r="D1821" i="57"/>
  <c r="D1829" i="57"/>
  <c r="D1775" i="57"/>
  <c r="D1785" i="57"/>
  <c r="D1795" i="57"/>
  <c r="D1807" i="57"/>
  <c r="D1817" i="57"/>
  <c r="D1827" i="57"/>
  <c r="D1776" i="57"/>
  <c r="D1786" i="57"/>
  <c r="D1798" i="57"/>
  <c r="D1808" i="57"/>
  <c r="D1818" i="57"/>
  <c r="D1830" i="57"/>
  <c r="D1777" i="57"/>
  <c r="D1787" i="57"/>
  <c r="D1799" i="57"/>
  <c r="D1809" i="57"/>
  <c r="D1819" i="57"/>
  <c r="D1831" i="57"/>
  <c r="D1782" i="57"/>
  <c r="D1800" i="57"/>
  <c r="D1815" i="57"/>
  <c r="D1783" i="57"/>
  <c r="D1801" i="57"/>
  <c r="D1816" i="57"/>
  <c r="D1784" i="57"/>
  <c r="D1802" i="57"/>
  <c r="D1822" i="57"/>
  <c r="D1790" i="57"/>
  <c r="D1803" i="57"/>
  <c r="D1823" i="57"/>
  <c r="D1779" i="57"/>
  <c r="D1814" i="57"/>
  <c r="D1791" i="57"/>
  <c r="D1824" i="57"/>
  <c r="D1792" i="57"/>
  <c r="D1825" i="57"/>
  <c r="D1793" i="57"/>
  <c r="D1826" i="57"/>
  <c r="D1794" i="57"/>
  <c r="C2186" i="57"/>
  <c r="D2186" i="57" s="1"/>
  <c r="D2189" i="57"/>
  <c r="D2197" i="57"/>
  <c r="D2205" i="57"/>
  <c r="D2213" i="57"/>
  <c r="D2221" i="57"/>
  <c r="D2229" i="57"/>
  <c r="D2237" i="57"/>
  <c r="D2190" i="57"/>
  <c r="D2198" i="57"/>
  <c r="D2206" i="57"/>
  <c r="D2214" i="57"/>
  <c r="D2222" i="57"/>
  <c r="D2230" i="57"/>
  <c r="D2238" i="57"/>
  <c r="D2188" i="57"/>
  <c r="D2200" i="57"/>
  <c r="D2210" i="57"/>
  <c r="D2220" i="57"/>
  <c r="D2232" i="57"/>
  <c r="D2242" i="57"/>
  <c r="D2191" i="57"/>
  <c r="D2201" i="57"/>
  <c r="D2211" i="57"/>
  <c r="D2223" i="57"/>
  <c r="D2233" i="57"/>
  <c r="D2243" i="57"/>
  <c r="D2192" i="57"/>
  <c r="D2202" i="57"/>
  <c r="D2212" i="57"/>
  <c r="D2224" i="57"/>
  <c r="D2234" i="57"/>
  <c r="D2244" i="57"/>
  <c r="D2196" i="57"/>
  <c r="D2216" i="57"/>
  <c r="D2231" i="57"/>
  <c r="D2199" i="57"/>
  <c r="D2217" i="57"/>
  <c r="D2235" i="57"/>
  <c r="D2203" i="57"/>
  <c r="D2218" i="57"/>
  <c r="D2236" i="57"/>
  <c r="D2204" i="57"/>
  <c r="D2219" i="57"/>
  <c r="D2239" i="57"/>
  <c r="D2207" i="57"/>
  <c r="D2240" i="57"/>
  <c r="D2208" i="57"/>
  <c r="D2241" i="57"/>
  <c r="D2209" i="57"/>
  <c r="D2215" i="57"/>
  <c r="D2187" i="57"/>
  <c r="D2225" i="57"/>
  <c r="C2658" i="57"/>
  <c r="D2658" i="57" s="1"/>
  <c r="D2660" i="57"/>
  <c r="D2668" i="57"/>
  <c r="D2676" i="57"/>
  <c r="D2684" i="57"/>
  <c r="D2692" i="57"/>
  <c r="D2700" i="57"/>
  <c r="D2708" i="57"/>
  <c r="D2716" i="57"/>
  <c r="D2661" i="57"/>
  <c r="D2669" i="57"/>
  <c r="D2677" i="57"/>
  <c r="D2685" i="57"/>
  <c r="D2693" i="57"/>
  <c r="D2701" i="57"/>
  <c r="D2709" i="57"/>
  <c r="D2662" i="57"/>
  <c r="D2670" i="57"/>
  <c r="D2678" i="57"/>
  <c r="D2686" i="57"/>
  <c r="D2694" i="57"/>
  <c r="D2702" i="57"/>
  <c r="D2710" i="57"/>
  <c r="D2664" i="57"/>
  <c r="D2675" i="57"/>
  <c r="D2689" i="57"/>
  <c r="D2703" i="57"/>
  <c r="D2714" i="57"/>
  <c r="D2665" i="57"/>
  <c r="D2679" i="57"/>
  <c r="D2690" i="57"/>
  <c r="D2704" i="57"/>
  <c r="D2715" i="57"/>
  <c r="D2666" i="57"/>
  <c r="D2680" i="57"/>
  <c r="D2691" i="57"/>
  <c r="D2705" i="57"/>
  <c r="D2667" i="57"/>
  <c r="D2681" i="57"/>
  <c r="D2695" i="57"/>
  <c r="D2706" i="57"/>
  <c r="D2683" i="57"/>
  <c r="D2711" i="57"/>
  <c r="D2659" i="57"/>
  <c r="D2687" i="57"/>
  <c r="D2712" i="57"/>
  <c r="D2696" i="57"/>
  <c r="D2663" i="57"/>
  <c r="D2688" i="57"/>
  <c r="D2713" i="57"/>
  <c r="D2671" i="57"/>
  <c r="D2672" i="57"/>
  <c r="D2697" i="57"/>
  <c r="C2894" i="57"/>
  <c r="D2894" i="57" s="1"/>
  <c r="D2896" i="57"/>
  <c r="D2904" i="57"/>
  <c r="D2912" i="57"/>
  <c r="D2920" i="57"/>
  <c r="D2928" i="57"/>
  <c r="D2936" i="57"/>
  <c r="D2944" i="57"/>
  <c r="D2952" i="57"/>
  <c r="D2897" i="57"/>
  <c r="D2905" i="57"/>
  <c r="D2913" i="57"/>
  <c r="D2921" i="57"/>
  <c r="D2929" i="57"/>
  <c r="D2937" i="57"/>
  <c r="D2945" i="57"/>
  <c r="D2898" i="57"/>
  <c r="D2906" i="57"/>
  <c r="D2914" i="57"/>
  <c r="D2922" i="57"/>
  <c r="D2930" i="57"/>
  <c r="D2938" i="57"/>
  <c r="D2908" i="57"/>
  <c r="D2919" i="57"/>
  <c r="D2933" i="57"/>
  <c r="D2946" i="57"/>
  <c r="D2895" i="57"/>
  <c r="D2909" i="57"/>
  <c r="D2923" i="57"/>
  <c r="D2934" i="57"/>
  <c r="D2947" i="57"/>
  <c r="D2899" i="57"/>
  <c r="D2910" i="57"/>
  <c r="D2924" i="57"/>
  <c r="D2935" i="57"/>
  <c r="D2948" i="57"/>
  <c r="D2900" i="57"/>
  <c r="D2911" i="57"/>
  <c r="D2925" i="57"/>
  <c r="D2939" i="57"/>
  <c r="D2949" i="57"/>
  <c r="D2916" i="57"/>
  <c r="D2941" i="57"/>
  <c r="D2917" i="57"/>
  <c r="D2942" i="57"/>
  <c r="D2901" i="57"/>
  <c r="D2918" i="57"/>
  <c r="D2943" i="57"/>
  <c r="D2926" i="57"/>
  <c r="D2950" i="57"/>
  <c r="D2902" i="57"/>
  <c r="D2927" i="57"/>
  <c r="D2951" i="57"/>
  <c r="D3951" i="57"/>
  <c r="D3926" i="57"/>
  <c r="D3906" i="57"/>
  <c r="D3881" i="57"/>
  <c r="D3839" i="57"/>
  <c r="D3809" i="57"/>
  <c r="D3752" i="57"/>
  <c r="D3695" i="57"/>
  <c r="D3657" i="57"/>
  <c r="D3594" i="57"/>
  <c r="D3532" i="57"/>
  <c r="D3339" i="57"/>
  <c r="D3113" i="57"/>
  <c r="D3075" i="57"/>
  <c r="D3043" i="57"/>
  <c r="D3013" i="57"/>
  <c r="D2940" i="57"/>
  <c r="D2682" i="57"/>
  <c r="D2626" i="57"/>
  <c r="D2341" i="57"/>
  <c r="D2226" i="57"/>
  <c r="D2018" i="57"/>
  <c r="D1806" i="57"/>
  <c r="D1711" i="57"/>
  <c r="D1491" i="57"/>
  <c r="D1342" i="57"/>
  <c r="C1419" i="57"/>
  <c r="D1419" i="57" s="1"/>
  <c r="D1424" i="57"/>
  <c r="D1432" i="57"/>
  <c r="D1440" i="57"/>
  <c r="D1448" i="57"/>
  <c r="D1456" i="57"/>
  <c r="D1464" i="57"/>
  <c r="D1472" i="57"/>
  <c r="D1426" i="57"/>
  <c r="D1434" i="57"/>
  <c r="D1442" i="57"/>
  <c r="D1450" i="57"/>
  <c r="D1458" i="57"/>
  <c r="D1466" i="57"/>
  <c r="D1474" i="57"/>
  <c r="D1422" i="57"/>
  <c r="D1433" i="57"/>
  <c r="D1444" i="57"/>
  <c r="D1454" i="57"/>
  <c r="D1465" i="57"/>
  <c r="D1476" i="57"/>
  <c r="D1423" i="57"/>
  <c r="D1435" i="57"/>
  <c r="D1445" i="57"/>
  <c r="D1455" i="57"/>
  <c r="D1467" i="57"/>
  <c r="D1477" i="57"/>
  <c r="D1425" i="57"/>
  <c r="D1436" i="57"/>
  <c r="D1446" i="57"/>
  <c r="D1457" i="57"/>
  <c r="D1468" i="57"/>
  <c r="D1429" i="57"/>
  <c r="D1447" i="57"/>
  <c r="D1462" i="57"/>
  <c r="D1430" i="57"/>
  <c r="D1449" i="57"/>
  <c r="D1463" i="57"/>
  <c r="D1431" i="57"/>
  <c r="D1451" i="57"/>
  <c r="D1469" i="57"/>
  <c r="D1428" i="57"/>
  <c r="D1459" i="57"/>
  <c r="D1437" i="57"/>
  <c r="D1460" i="57"/>
  <c r="D1438" i="57"/>
  <c r="D1461" i="57"/>
  <c r="D1439" i="57"/>
  <c r="D1470" i="57"/>
  <c r="D1452" i="57"/>
  <c r="D1453" i="57"/>
  <c r="D1471" i="57"/>
  <c r="D1420" i="57"/>
  <c r="D1473" i="57"/>
  <c r="D1421" i="57"/>
  <c r="D1475" i="57"/>
  <c r="C1891" i="57"/>
  <c r="D1891" i="57" s="1"/>
  <c r="D1894" i="57"/>
  <c r="D1902" i="57"/>
  <c r="D1910" i="57"/>
  <c r="D1918" i="57"/>
  <c r="D1926" i="57"/>
  <c r="D1934" i="57"/>
  <c r="D1942" i="57"/>
  <c r="D1895" i="57"/>
  <c r="D1903" i="57"/>
  <c r="D1911" i="57"/>
  <c r="D1919" i="57"/>
  <c r="D1927" i="57"/>
  <c r="D1935" i="57"/>
  <c r="D1943" i="57"/>
  <c r="D1897" i="57"/>
  <c r="D1907" i="57"/>
  <c r="D1917" i="57"/>
  <c r="D1929" i="57"/>
  <c r="D1939" i="57"/>
  <c r="D1949" i="57"/>
  <c r="D1898" i="57"/>
  <c r="D1908" i="57"/>
  <c r="D1920" i="57"/>
  <c r="D1930" i="57"/>
  <c r="D1940" i="57"/>
  <c r="D1899" i="57"/>
  <c r="D1909" i="57"/>
  <c r="D1921" i="57"/>
  <c r="D1931" i="57"/>
  <c r="D1941" i="57"/>
  <c r="D1893" i="57"/>
  <c r="D1913" i="57"/>
  <c r="D1928" i="57"/>
  <c r="D1946" i="57"/>
  <c r="D1896" i="57"/>
  <c r="D1914" i="57"/>
  <c r="D1932" i="57"/>
  <c r="D1947" i="57"/>
  <c r="D1900" i="57"/>
  <c r="D1915" i="57"/>
  <c r="D1933" i="57"/>
  <c r="D1948" i="57"/>
  <c r="D1901" i="57"/>
  <c r="D1916" i="57"/>
  <c r="D1936" i="57"/>
  <c r="D1892" i="57"/>
  <c r="D1925" i="57"/>
  <c r="D1904" i="57"/>
  <c r="D1937" i="57"/>
  <c r="D1905" i="57"/>
  <c r="D1938" i="57"/>
  <c r="D1906" i="57"/>
  <c r="D1944" i="57"/>
  <c r="D1912" i="57"/>
  <c r="D1945" i="57"/>
  <c r="C2540" i="57"/>
  <c r="D2540" i="57" s="1"/>
  <c r="D2547" i="57"/>
  <c r="D2548" i="57"/>
  <c r="D2544" i="57"/>
  <c r="D2554" i="57"/>
  <c r="D2562" i="57"/>
  <c r="D2570" i="57"/>
  <c r="D2578" i="57"/>
  <c r="D2586" i="57"/>
  <c r="D2594" i="57"/>
  <c r="D2545" i="57"/>
  <c r="D2555" i="57"/>
  <c r="D2563" i="57"/>
  <c r="D2571" i="57"/>
  <c r="D2579" i="57"/>
  <c r="D2587" i="57"/>
  <c r="D2595" i="57"/>
  <c r="D2546" i="57"/>
  <c r="D2556" i="57"/>
  <c r="D2564" i="57"/>
  <c r="D2572" i="57"/>
  <c r="D2580" i="57"/>
  <c r="D2588" i="57"/>
  <c r="D2596" i="57"/>
  <c r="D2553" i="57"/>
  <c r="D2567" i="57"/>
  <c r="D2581" i="57"/>
  <c r="D2592" i="57"/>
  <c r="D2541" i="57"/>
  <c r="D2557" i="57"/>
  <c r="D2568" i="57"/>
  <c r="D2582" i="57"/>
  <c r="D2593" i="57"/>
  <c r="D2542" i="57"/>
  <c r="D2558" i="57"/>
  <c r="D2569" i="57"/>
  <c r="D2583" i="57"/>
  <c r="D2597" i="57"/>
  <c r="D2543" i="57"/>
  <c r="D2559" i="57"/>
  <c r="D2573" i="57"/>
  <c r="D2584" i="57"/>
  <c r="D2598" i="57"/>
  <c r="D2561" i="57"/>
  <c r="D2589" i="57"/>
  <c r="D2565" i="57"/>
  <c r="D2590" i="57"/>
  <c r="D2574" i="57"/>
  <c r="D2566" i="57"/>
  <c r="D2591" i="57"/>
  <c r="D2549" i="57"/>
  <c r="D2550" i="57"/>
  <c r="D2575" i="57"/>
  <c r="C2776" i="57"/>
  <c r="D2776" i="57" s="1"/>
  <c r="D2782" i="57"/>
  <c r="D2790" i="57"/>
  <c r="D2798" i="57"/>
  <c r="D2806" i="57"/>
  <c r="D2814" i="57"/>
  <c r="D2822" i="57"/>
  <c r="D2830" i="57"/>
  <c r="D2783" i="57"/>
  <c r="D2791" i="57"/>
  <c r="D2799" i="57"/>
  <c r="D2807" i="57"/>
  <c r="D2815" i="57"/>
  <c r="D2823" i="57"/>
  <c r="D2831" i="57"/>
  <c r="D2784" i="57"/>
  <c r="D2792" i="57"/>
  <c r="D2800" i="57"/>
  <c r="D2808" i="57"/>
  <c r="D2816" i="57"/>
  <c r="D2824" i="57"/>
  <c r="D2832" i="57"/>
  <c r="D2786" i="57"/>
  <c r="D2797" i="57"/>
  <c r="D2811" i="57"/>
  <c r="D2825" i="57"/>
  <c r="D2787" i="57"/>
  <c r="D2801" i="57"/>
  <c r="D2812" i="57"/>
  <c r="D2826" i="57"/>
  <c r="D2777" i="57"/>
  <c r="D2788" i="57"/>
  <c r="D2802" i="57"/>
  <c r="D2813" i="57"/>
  <c r="D2827" i="57"/>
  <c r="D2778" i="57"/>
  <c r="D2789" i="57"/>
  <c r="D2803" i="57"/>
  <c r="D2817" i="57"/>
  <c r="D2828" i="57"/>
  <c r="D2794" i="57"/>
  <c r="D2819" i="57"/>
  <c r="D2795" i="57"/>
  <c r="D2820" i="57"/>
  <c r="D2829" i="57"/>
  <c r="D2796" i="57"/>
  <c r="D2821" i="57"/>
  <c r="D2779" i="57"/>
  <c r="D2804" i="57"/>
  <c r="D2780" i="57"/>
  <c r="D2805" i="57"/>
  <c r="D2833" i="57"/>
  <c r="C3484" i="57"/>
  <c r="D3484" i="57" s="1"/>
  <c r="D3486" i="57"/>
  <c r="D3494" i="57"/>
  <c r="D3502" i="57"/>
  <c r="D3510" i="57"/>
  <c r="D3518" i="57"/>
  <c r="D3526" i="57"/>
  <c r="D3534" i="57"/>
  <c r="D3542" i="57"/>
  <c r="D3487" i="57"/>
  <c r="D3495" i="57"/>
  <c r="D3503" i="57"/>
  <c r="D3511" i="57"/>
  <c r="D3519" i="57"/>
  <c r="D3527" i="57"/>
  <c r="D3535" i="57"/>
  <c r="D3488" i="57"/>
  <c r="D3496" i="57"/>
  <c r="D3504" i="57"/>
  <c r="D3512" i="57"/>
  <c r="D3520" i="57"/>
  <c r="D3528" i="57"/>
  <c r="D3536" i="57"/>
  <c r="D3485" i="57"/>
  <c r="D3499" i="57"/>
  <c r="D3513" i="57"/>
  <c r="D3524" i="57"/>
  <c r="D3538" i="57"/>
  <c r="D3489" i="57"/>
  <c r="D3500" i="57"/>
  <c r="D3514" i="57"/>
  <c r="D3525" i="57"/>
  <c r="D3539" i="57"/>
  <c r="D3505" i="57"/>
  <c r="D3541" i="57"/>
  <c r="D3490" i="57"/>
  <c r="D3501" i="57"/>
  <c r="D3515" i="57"/>
  <c r="D3529" i="57"/>
  <c r="D3540" i="57"/>
  <c r="D3491" i="57"/>
  <c r="D3516" i="57"/>
  <c r="D3530" i="57"/>
  <c r="D3492" i="57"/>
  <c r="D3506" i="57"/>
  <c r="D3517" i="57"/>
  <c r="D3531" i="57"/>
  <c r="D3028" i="57"/>
  <c r="D2781" i="57"/>
  <c r="D2585" i="57"/>
  <c r="D1672" i="57"/>
  <c r="D1427" i="57"/>
  <c r="C3543" i="57"/>
  <c r="D3543" i="57" s="1"/>
  <c r="D3547" i="57"/>
  <c r="D3555" i="57"/>
  <c r="D3563" i="57"/>
  <c r="D3571" i="57"/>
  <c r="D3579" i="57"/>
  <c r="D3587" i="57"/>
  <c r="D3595" i="57"/>
  <c r="D3548" i="57"/>
  <c r="D3556" i="57"/>
  <c r="D3564" i="57"/>
  <c r="D3572" i="57"/>
  <c r="D3580" i="57"/>
  <c r="D3588" i="57"/>
  <c r="D3549" i="57"/>
  <c r="D3557" i="57"/>
  <c r="D3565" i="57"/>
  <c r="D3573" i="57"/>
  <c r="D3581" i="57"/>
  <c r="D3589" i="57"/>
  <c r="D3546" i="57"/>
  <c r="D3560" i="57"/>
  <c r="D3574" i="57"/>
  <c r="D3585" i="57"/>
  <c r="D3550" i="57"/>
  <c r="D3561" i="57"/>
  <c r="D3575" i="57"/>
  <c r="D3586" i="57"/>
  <c r="D3577" i="57"/>
  <c r="D3551" i="57"/>
  <c r="D3562" i="57"/>
  <c r="D3576" i="57"/>
  <c r="D3590" i="57"/>
  <c r="D3566" i="57"/>
  <c r="D3591" i="57"/>
  <c r="D3552" i="57"/>
  <c r="D3553" i="57"/>
  <c r="D3567" i="57"/>
  <c r="D3578" i="57"/>
  <c r="D3592" i="57"/>
  <c r="D3823" i="57"/>
  <c r="D3054" i="57"/>
  <c r="D1206" i="57"/>
  <c r="C1714" i="57"/>
  <c r="D1714" i="57" s="1"/>
  <c r="D1715" i="57"/>
  <c r="D1719" i="57"/>
  <c r="D1727" i="57"/>
  <c r="D1735" i="57"/>
  <c r="D1743" i="57"/>
  <c r="D1751" i="57"/>
  <c r="D1759" i="57"/>
  <c r="D1767" i="57"/>
  <c r="D1720" i="57"/>
  <c r="D1728" i="57"/>
  <c r="D1736" i="57"/>
  <c r="D1744" i="57"/>
  <c r="D1752" i="57"/>
  <c r="D1760" i="57"/>
  <c r="D1768" i="57"/>
  <c r="D1724" i="57"/>
  <c r="D1734" i="57"/>
  <c r="D1746" i="57"/>
  <c r="D1756" i="57"/>
  <c r="D1766" i="57"/>
  <c r="D1725" i="57"/>
  <c r="D1737" i="57"/>
  <c r="D1747" i="57"/>
  <c r="D1757" i="57"/>
  <c r="D1769" i="57"/>
  <c r="D1716" i="57"/>
  <c r="D1726" i="57"/>
  <c r="D1738" i="57"/>
  <c r="D1748" i="57"/>
  <c r="D1758" i="57"/>
  <c r="D1770" i="57"/>
  <c r="D1717" i="57"/>
  <c r="D1732" i="57"/>
  <c r="D1750" i="57"/>
  <c r="D1765" i="57"/>
  <c r="D1718" i="57"/>
  <c r="D1733" i="57"/>
  <c r="D1753" i="57"/>
  <c r="D1771" i="57"/>
  <c r="D1721" i="57"/>
  <c r="D1739" i="57"/>
  <c r="D1754" i="57"/>
  <c r="D1772" i="57"/>
  <c r="D1722" i="57"/>
  <c r="D1740" i="57"/>
  <c r="D1755" i="57"/>
  <c r="D1749" i="57"/>
  <c r="D1723" i="57"/>
  <c r="D1761" i="57"/>
  <c r="D1729" i="57"/>
  <c r="D1762" i="57"/>
  <c r="D1730" i="57"/>
  <c r="D1763" i="57"/>
  <c r="D1731" i="57"/>
  <c r="D1764" i="57"/>
  <c r="C2363" i="57"/>
  <c r="D2363" i="57" s="1"/>
  <c r="D2364" i="57"/>
  <c r="D2372" i="57"/>
  <c r="D2380" i="57"/>
  <c r="D2388" i="57"/>
  <c r="D2396" i="57"/>
  <c r="D2404" i="57"/>
  <c r="D2412" i="57"/>
  <c r="D2420" i="57"/>
  <c r="D2365" i="57"/>
  <c r="D2373" i="57"/>
  <c r="D2381" i="57"/>
  <c r="D2389" i="57"/>
  <c r="D2397" i="57"/>
  <c r="D2405" i="57"/>
  <c r="D2413" i="57"/>
  <c r="D2421" i="57"/>
  <c r="D2371" i="57"/>
  <c r="D2383" i="57"/>
  <c r="D2393" i="57"/>
  <c r="D2403" i="57"/>
  <c r="D2415" i="57"/>
  <c r="D2374" i="57"/>
  <c r="D2384" i="57"/>
  <c r="D2394" i="57"/>
  <c r="D2406" i="57"/>
  <c r="D2416" i="57"/>
  <c r="D2375" i="57"/>
  <c r="D2385" i="57"/>
  <c r="D2395" i="57"/>
  <c r="D2407" i="57"/>
  <c r="D2417" i="57"/>
  <c r="D2377" i="57"/>
  <c r="D2392" i="57"/>
  <c r="D2410" i="57"/>
  <c r="D2378" i="57"/>
  <c r="D2398" i="57"/>
  <c r="D2411" i="57"/>
  <c r="D2366" i="57"/>
  <c r="D2379" i="57"/>
  <c r="D2399" i="57"/>
  <c r="D2414" i="57"/>
  <c r="D2367" i="57"/>
  <c r="D2382" i="57"/>
  <c r="D2400" i="57"/>
  <c r="D2418" i="57"/>
  <c r="D2386" i="57"/>
  <c r="D2419" i="57"/>
  <c r="D2387" i="57"/>
  <c r="D2390" i="57"/>
  <c r="D2391" i="57"/>
  <c r="D2368" i="57"/>
  <c r="D2401" i="57"/>
  <c r="C2835" i="57"/>
  <c r="D2835" i="57" s="1"/>
  <c r="D2843" i="57"/>
  <c r="D2851" i="57"/>
  <c r="D2859" i="57"/>
  <c r="D2867" i="57"/>
  <c r="D2875" i="57"/>
  <c r="D2883" i="57"/>
  <c r="D2891" i="57"/>
  <c r="D2836" i="57"/>
  <c r="D2844" i="57"/>
  <c r="D2852" i="57"/>
  <c r="D2860" i="57"/>
  <c r="D2868" i="57"/>
  <c r="D2876" i="57"/>
  <c r="D2884" i="57"/>
  <c r="D2892" i="57"/>
  <c r="D2837" i="57"/>
  <c r="D2845" i="57"/>
  <c r="D2853" i="57"/>
  <c r="D2861" i="57"/>
  <c r="D2869" i="57"/>
  <c r="D2877" i="57"/>
  <c r="D2885" i="57"/>
  <c r="D2893" i="57"/>
  <c r="D2847" i="57"/>
  <c r="D2858" i="57"/>
  <c r="D2872" i="57"/>
  <c r="D2886" i="57"/>
  <c r="D2848" i="57"/>
  <c r="D2862" i="57"/>
  <c r="D2873" i="57"/>
  <c r="D2887" i="57"/>
  <c r="D2838" i="57"/>
  <c r="D2849" i="57"/>
  <c r="D2863" i="57"/>
  <c r="D2874" i="57"/>
  <c r="D2888" i="57"/>
  <c r="D2839" i="57"/>
  <c r="D2850" i="57"/>
  <c r="D2864" i="57"/>
  <c r="D2878" i="57"/>
  <c r="D2889" i="57"/>
  <c r="D2841" i="57"/>
  <c r="D2866" i="57"/>
  <c r="D2842" i="57"/>
  <c r="D2870" i="57"/>
  <c r="D2846" i="57"/>
  <c r="D2871" i="57"/>
  <c r="D2879" i="57"/>
  <c r="D2854" i="57"/>
  <c r="D2855" i="57"/>
  <c r="D2880" i="57"/>
  <c r="D3865" i="57"/>
  <c r="D3814" i="57"/>
  <c r="D3670" i="57"/>
  <c r="D3569" i="57"/>
  <c r="D3507" i="57"/>
  <c r="D3349" i="57"/>
  <c r="D3314" i="57"/>
  <c r="D3115" i="57"/>
  <c r="D3088" i="57"/>
  <c r="D3053" i="57"/>
  <c r="D3018" i="57"/>
  <c r="D2890" i="57"/>
  <c r="D2834" i="57"/>
  <c r="D2635" i="57"/>
  <c r="D2576" i="57"/>
  <c r="D2370" i="57"/>
  <c r="D1953" i="57"/>
  <c r="D1741" i="57"/>
  <c r="D1534" i="57"/>
  <c r="C3130" i="57"/>
  <c r="D3130" i="57" s="1"/>
  <c r="D3144" i="57"/>
  <c r="D3160" i="57"/>
  <c r="D3176" i="57"/>
  <c r="D3133" i="57"/>
  <c r="D3149" i="57"/>
  <c r="D3165" i="57"/>
  <c r="D3181" i="57"/>
  <c r="D3134" i="57"/>
  <c r="D3150" i="57"/>
  <c r="D3166" i="57"/>
  <c r="D3182" i="57"/>
  <c r="D3152" i="57"/>
  <c r="D3175" i="57"/>
  <c r="D3157" i="57"/>
  <c r="D3183" i="57"/>
  <c r="D3159" i="57"/>
  <c r="D3135" i="57"/>
  <c r="D3158" i="57"/>
  <c r="D3184" i="57"/>
  <c r="D3136" i="57"/>
  <c r="D3141" i="57"/>
  <c r="D3167" i="57"/>
  <c r="C3702" i="57"/>
  <c r="D3702" i="57" s="1"/>
  <c r="D3707" i="57"/>
  <c r="D3715" i="57"/>
  <c r="D3723" i="57"/>
  <c r="D3731" i="57"/>
  <c r="D3739" i="57"/>
  <c r="D3747" i="57"/>
  <c r="D3708" i="57"/>
  <c r="D3716" i="57"/>
  <c r="D3724" i="57"/>
  <c r="D3732" i="57"/>
  <c r="D3740" i="57"/>
  <c r="D3748" i="57"/>
  <c r="D3709" i="57"/>
  <c r="D3717" i="57"/>
  <c r="D3725" i="57"/>
  <c r="D3733" i="57"/>
  <c r="D3741" i="57"/>
  <c r="D3749" i="57"/>
  <c r="D3703" i="57"/>
  <c r="D3714" i="57"/>
  <c r="D3728" i="57"/>
  <c r="D3742" i="57"/>
  <c r="D3753" i="57"/>
  <c r="D3704" i="57"/>
  <c r="D3718" i="57"/>
  <c r="D3729" i="57"/>
  <c r="D3743" i="57"/>
  <c r="D3754" i="57"/>
  <c r="D3720" i="57"/>
  <c r="D3705" i="57"/>
  <c r="D3719" i="57"/>
  <c r="D3730" i="57"/>
  <c r="D3744" i="57"/>
  <c r="D3706" i="57"/>
  <c r="D3745" i="57"/>
  <c r="D3734" i="57"/>
  <c r="D3710" i="57"/>
  <c r="D3721" i="57"/>
  <c r="D3735" i="57"/>
  <c r="D3746" i="57"/>
  <c r="D3959" i="57"/>
  <c r="D3864" i="57"/>
  <c r="D3810" i="57"/>
  <c r="D3696" i="57"/>
  <c r="D3533" i="57"/>
  <c r="D3340" i="57"/>
  <c r="D3168" i="57"/>
  <c r="D3079" i="57"/>
  <c r="D2882" i="57"/>
  <c r="D1952" i="57"/>
  <c r="D1712" i="57"/>
  <c r="C1537" i="57"/>
  <c r="D1537" i="57" s="1"/>
  <c r="D1538" i="57"/>
  <c r="D1546" i="57"/>
  <c r="D1554" i="57"/>
  <c r="D1562" i="57"/>
  <c r="D1570" i="57"/>
  <c r="D1578" i="57"/>
  <c r="D1586" i="57"/>
  <c r="D1594" i="57"/>
  <c r="D1540" i="57"/>
  <c r="D1548" i="57"/>
  <c r="D1556" i="57"/>
  <c r="D1564" i="57"/>
  <c r="D1572" i="57"/>
  <c r="D1580" i="57"/>
  <c r="D1588" i="57"/>
  <c r="D1544" i="57"/>
  <c r="D1555" i="57"/>
  <c r="D1566" i="57"/>
  <c r="D1576" i="57"/>
  <c r="D1587" i="57"/>
  <c r="D1545" i="57"/>
  <c r="D1557" i="57"/>
  <c r="D1567" i="57"/>
  <c r="D1577" i="57"/>
  <c r="D1589" i="57"/>
  <c r="D1547" i="57"/>
  <c r="D1558" i="57"/>
  <c r="D1568" i="57"/>
  <c r="D1579" i="57"/>
  <c r="D1590" i="57"/>
  <c r="D1542" i="57"/>
  <c r="D1560" i="57"/>
  <c r="D1575" i="57"/>
  <c r="D1593" i="57"/>
  <c r="D1543" i="57"/>
  <c r="D1561" i="57"/>
  <c r="D1581" i="57"/>
  <c r="D1595" i="57"/>
  <c r="D1549" i="57"/>
  <c r="D1563" i="57"/>
  <c r="D1582" i="57"/>
  <c r="D1559" i="57"/>
  <c r="D1585" i="57"/>
  <c r="D1565" i="57"/>
  <c r="D1591" i="57"/>
  <c r="D1539" i="57"/>
  <c r="D1569" i="57"/>
  <c r="D1592" i="57"/>
  <c r="D1541" i="57"/>
  <c r="D1571" i="57"/>
  <c r="D1552" i="57"/>
  <c r="D1553" i="57"/>
  <c r="D1574" i="57"/>
  <c r="D1573" i="57"/>
  <c r="D1583" i="57"/>
  <c r="C2422" i="57"/>
  <c r="D2422" i="57" s="1"/>
  <c r="D2425" i="57"/>
  <c r="D2433" i="57"/>
  <c r="D2441" i="57"/>
  <c r="D2449" i="57"/>
  <c r="D2457" i="57"/>
  <c r="D2465" i="57"/>
  <c r="D2473" i="57"/>
  <c r="D2426" i="57"/>
  <c r="D2434" i="57"/>
  <c r="D2442" i="57"/>
  <c r="D2450" i="57"/>
  <c r="D2458" i="57"/>
  <c r="D2466" i="57"/>
  <c r="D2474" i="57"/>
  <c r="D2432" i="57"/>
  <c r="D2444" i="57"/>
  <c r="D2454" i="57"/>
  <c r="D2464" i="57"/>
  <c r="D2476" i="57"/>
  <c r="D2423" i="57"/>
  <c r="D2435" i="57"/>
  <c r="D2445" i="57"/>
  <c r="D2455" i="57"/>
  <c r="D2467" i="57"/>
  <c r="D2477" i="57"/>
  <c r="D2424" i="57"/>
  <c r="D2436" i="57"/>
  <c r="D2446" i="57"/>
  <c r="D2456" i="57"/>
  <c r="D2468" i="57"/>
  <c r="D2478" i="57"/>
  <c r="D2427" i="57"/>
  <c r="D2440" i="57"/>
  <c r="D2460" i="57"/>
  <c r="D2475" i="57"/>
  <c r="D2428" i="57"/>
  <c r="D2443" i="57"/>
  <c r="D2461" i="57"/>
  <c r="D2479" i="57"/>
  <c r="D2429" i="57"/>
  <c r="D2447" i="57"/>
  <c r="D2462" i="57"/>
  <c r="D2480" i="57"/>
  <c r="D2430" i="57"/>
  <c r="D2448" i="57"/>
  <c r="D2463" i="57"/>
  <c r="D2451" i="57"/>
  <c r="D2452" i="57"/>
  <c r="D2459" i="57"/>
  <c r="D2453" i="57"/>
  <c r="D2431" i="57"/>
  <c r="D2469" i="57"/>
  <c r="D3950" i="57"/>
  <c r="D3905" i="57"/>
  <c r="D3751" i="57"/>
  <c r="D3713" i="57"/>
  <c r="D3694" i="57"/>
  <c r="D3656" i="57"/>
  <c r="D3593" i="57"/>
  <c r="D3558" i="57"/>
  <c r="D3523" i="57"/>
  <c r="D3493" i="57"/>
  <c r="D3365" i="57"/>
  <c r="D3143" i="57"/>
  <c r="D3104" i="57"/>
  <c r="D3074" i="57"/>
  <c r="D2932" i="57"/>
  <c r="D2865" i="57"/>
  <c r="D2809" i="57"/>
  <c r="D2674" i="57"/>
  <c r="D2610" i="57"/>
  <c r="D2551" i="57"/>
  <c r="D2437" i="57"/>
  <c r="D2195" i="57"/>
  <c r="D1923" i="57"/>
  <c r="D1778" i="57"/>
  <c r="C1183" i="57"/>
  <c r="D1183" i="57" s="1"/>
  <c r="D1191" i="57"/>
  <c r="D1199" i="57"/>
  <c r="D1207" i="57"/>
  <c r="D1215" i="57"/>
  <c r="D1223" i="57"/>
  <c r="D1231" i="57"/>
  <c r="D1239" i="57"/>
  <c r="D1190" i="57"/>
  <c r="D1200" i="57"/>
  <c r="D1192" i="57"/>
  <c r="D1201" i="57"/>
  <c r="D1210" i="57"/>
  <c r="D1219" i="57"/>
  <c r="D1228" i="57"/>
  <c r="D1237" i="57"/>
  <c r="D1184" i="57"/>
  <c r="D1193" i="57"/>
  <c r="D1202" i="57"/>
  <c r="D1211" i="57"/>
  <c r="D1220" i="57"/>
  <c r="D1229" i="57"/>
  <c r="D1238" i="57"/>
  <c r="D1196" i="57"/>
  <c r="D1209" i="57"/>
  <c r="D1222" i="57"/>
  <c r="D1234" i="57"/>
  <c r="D1186" i="57"/>
  <c r="D1198" i="57"/>
  <c r="D1213" i="57"/>
  <c r="D1225" i="57"/>
  <c r="D1236" i="57"/>
  <c r="D1195" i="57"/>
  <c r="D1214" i="57"/>
  <c r="D1230" i="57"/>
  <c r="D1197" i="57"/>
  <c r="D1216" i="57"/>
  <c r="D1232" i="57"/>
  <c r="D1203" i="57"/>
  <c r="D1217" i="57"/>
  <c r="D1233" i="57"/>
  <c r="D1187" i="57"/>
  <c r="D1212" i="57"/>
  <c r="D1241" i="57"/>
  <c r="D1188" i="57"/>
  <c r="D1218" i="57"/>
  <c r="D1189" i="57"/>
  <c r="D1221" i="57"/>
  <c r="D1208" i="57"/>
  <c r="D1224" i="57"/>
  <c r="D1226" i="57"/>
  <c r="D1185" i="57"/>
  <c r="D1227" i="57"/>
  <c r="D1235" i="57"/>
  <c r="D1240" i="57"/>
  <c r="D1194" i="57"/>
  <c r="C1655" i="57"/>
  <c r="D1655" i="57" s="1"/>
  <c r="D1660" i="57"/>
  <c r="D1668" i="57"/>
  <c r="D1662" i="57"/>
  <c r="D1670" i="57"/>
  <c r="D1678" i="57"/>
  <c r="D1686" i="57"/>
  <c r="D1694" i="57"/>
  <c r="D1702" i="57"/>
  <c r="D1710" i="57"/>
  <c r="D1656" i="57"/>
  <c r="D1666" i="57"/>
  <c r="D1676" i="57"/>
  <c r="D1685" i="57"/>
  <c r="D1695" i="57"/>
  <c r="D1704" i="57"/>
  <c r="D1713" i="57"/>
  <c r="D1657" i="57"/>
  <c r="D1667" i="57"/>
  <c r="D1677" i="57"/>
  <c r="D1687" i="57"/>
  <c r="D1696" i="57"/>
  <c r="D1705" i="57"/>
  <c r="D1665" i="57"/>
  <c r="D1680" i="57"/>
  <c r="D1691" i="57"/>
  <c r="D1703" i="57"/>
  <c r="D1669" i="57"/>
  <c r="D1681" i="57"/>
  <c r="D1692" i="57"/>
  <c r="D1706" i="57"/>
  <c r="D1671" i="57"/>
  <c r="D1682" i="57"/>
  <c r="D1693" i="57"/>
  <c r="D1707" i="57"/>
  <c r="D1659" i="57"/>
  <c r="D1679" i="57"/>
  <c r="D1699" i="57"/>
  <c r="D1661" i="57"/>
  <c r="D1683" i="57"/>
  <c r="D1700" i="57"/>
  <c r="D1663" i="57"/>
  <c r="D1684" i="57"/>
  <c r="D1701" i="57"/>
  <c r="D1664" i="57"/>
  <c r="D1688" i="57"/>
  <c r="D1708" i="57"/>
  <c r="D1675" i="57"/>
  <c r="D1689" i="57"/>
  <c r="D1690" i="57"/>
  <c r="D1697" i="57"/>
  <c r="D1658" i="57"/>
  <c r="D1698" i="57"/>
  <c r="C2304" i="57"/>
  <c r="D2304" i="57" s="1"/>
  <c r="D2311" i="57"/>
  <c r="D2319" i="57"/>
  <c r="D2327" i="57"/>
  <c r="D2335" i="57"/>
  <c r="D2343" i="57"/>
  <c r="D2351" i="57"/>
  <c r="D2359" i="57"/>
  <c r="D2312" i="57"/>
  <c r="D2320" i="57"/>
  <c r="D2328" i="57"/>
  <c r="D2336" i="57"/>
  <c r="D2344" i="57"/>
  <c r="D2352" i="57"/>
  <c r="D2360" i="57"/>
  <c r="D2310" i="57"/>
  <c r="D2322" i="57"/>
  <c r="D2332" i="57"/>
  <c r="D2342" i="57"/>
  <c r="D2354" i="57"/>
  <c r="D2313" i="57"/>
  <c r="D2323" i="57"/>
  <c r="D2333" i="57"/>
  <c r="D2345" i="57"/>
  <c r="D2355" i="57"/>
  <c r="D2314" i="57"/>
  <c r="D2324" i="57"/>
  <c r="D2334" i="57"/>
  <c r="D2346" i="57"/>
  <c r="D2356" i="57"/>
  <c r="D2309" i="57"/>
  <c r="D2329" i="57"/>
  <c r="D2347" i="57"/>
  <c r="D2362" i="57"/>
  <c r="D2315" i="57"/>
  <c r="D2330" i="57"/>
  <c r="D2348" i="57"/>
  <c r="D2316" i="57"/>
  <c r="D2331" i="57"/>
  <c r="D2349" i="57"/>
  <c r="D2317" i="57"/>
  <c r="D2337" i="57"/>
  <c r="D2350" i="57"/>
  <c r="D2318" i="57"/>
  <c r="D2353" i="57"/>
  <c r="D2321" i="57"/>
  <c r="D2357" i="57"/>
  <c r="D2325" i="57"/>
  <c r="D2358" i="57"/>
  <c r="D2326" i="57"/>
  <c r="D2361" i="57"/>
  <c r="D2305" i="57"/>
  <c r="D2338" i="57"/>
  <c r="C3012" i="57"/>
  <c r="D3012" i="57" s="1"/>
  <c r="D3015" i="57"/>
  <c r="D3023" i="57"/>
  <c r="D3031" i="57"/>
  <c r="D3039" i="57"/>
  <c r="D3047" i="57"/>
  <c r="D3055" i="57"/>
  <c r="D3063" i="57"/>
  <c r="D3016" i="57"/>
  <c r="D3024" i="57"/>
  <c r="D3032" i="57"/>
  <c r="D3040" i="57"/>
  <c r="D3048" i="57"/>
  <c r="D3056" i="57"/>
  <c r="D3064" i="57"/>
  <c r="D3017" i="57"/>
  <c r="D3025" i="57"/>
  <c r="D3033" i="57"/>
  <c r="D3041" i="57"/>
  <c r="D3049" i="57"/>
  <c r="D3057" i="57"/>
  <c r="D3065" i="57"/>
  <c r="D3019" i="57"/>
  <c r="D3030" i="57"/>
  <c r="D3044" i="57"/>
  <c r="D3058" i="57"/>
  <c r="D3069" i="57"/>
  <c r="D3020" i="57"/>
  <c r="D3034" i="57"/>
  <c r="D3045" i="57"/>
  <c r="D3059" i="57"/>
  <c r="D3070" i="57"/>
  <c r="D3036" i="57"/>
  <c r="D3021" i="57"/>
  <c r="D3035" i="57"/>
  <c r="D3046" i="57"/>
  <c r="D3060" i="57"/>
  <c r="D3022" i="57"/>
  <c r="D3061" i="57"/>
  <c r="D3050" i="57"/>
  <c r="D3026" i="57"/>
  <c r="D3037" i="57"/>
  <c r="D3051" i="57"/>
  <c r="D3062" i="57"/>
  <c r="C3808" i="57"/>
  <c r="D3808" i="57" s="1"/>
  <c r="D3811" i="57"/>
  <c r="D3819" i="57"/>
  <c r="D3827" i="57"/>
  <c r="D3835" i="57"/>
  <c r="D3843" i="57"/>
  <c r="D3851" i="57"/>
  <c r="D3859" i="57"/>
  <c r="D3812" i="57"/>
  <c r="D3820" i="57"/>
  <c r="D3828" i="57"/>
  <c r="D3836" i="57"/>
  <c r="D3844" i="57"/>
  <c r="D3852" i="57"/>
  <c r="D3860" i="57"/>
  <c r="D3813" i="57"/>
  <c r="D3821" i="57"/>
  <c r="D3829" i="57"/>
  <c r="D3837" i="57"/>
  <c r="D3845" i="57"/>
  <c r="D3853" i="57"/>
  <c r="D3815" i="57"/>
  <c r="D3826" i="57"/>
  <c r="D3840" i="57"/>
  <c r="D3854" i="57"/>
  <c r="D3816" i="57"/>
  <c r="D3830" i="57"/>
  <c r="D3841" i="57"/>
  <c r="D3855" i="57"/>
  <c r="D3846" i="57"/>
  <c r="D3817" i="57"/>
  <c r="D3831" i="57"/>
  <c r="D3842" i="57"/>
  <c r="D3856" i="57"/>
  <c r="D3832" i="57"/>
  <c r="D3857" i="57"/>
  <c r="D3818" i="57"/>
  <c r="D3822" i="57"/>
  <c r="D3833" i="57"/>
  <c r="D3850" i="57"/>
  <c r="D3509" i="57"/>
  <c r="D3066" i="57"/>
  <c r="D3849" i="57"/>
  <c r="D3570" i="57"/>
  <c r="D3027" i="57"/>
  <c r="C1242" i="57"/>
  <c r="D1242" i="57" s="1"/>
  <c r="D1244" i="57"/>
  <c r="D1252" i="57"/>
  <c r="D1260" i="57"/>
  <c r="D1268" i="57"/>
  <c r="D1276" i="57"/>
  <c r="D1284" i="57"/>
  <c r="D1243" i="57"/>
  <c r="D1253" i="57"/>
  <c r="D1262" i="57"/>
  <c r="D1271" i="57"/>
  <c r="D1280" i="57"/>
  <c r="D1289" i="57"/>
  <c r="D1245" i="57"/>
  <c r="D1254" i="57"/>
  <c r="D1263" i="57"/>
  <c r="D1272" i="57"/>
  <c r="D1281" i="57"/>
  <c r="D1290" i="57"/>
  <c r="D1298" i="57"/>
  <c r="D1256" i="57"/>
  <c r="D1267" i="57"/>
  <c r="D1279" i="57"/>
  <c r="D1292" i="57"/>
  <c r="D1247" i="57"/>
  <c r="D1258" i="57"/>
  <c r="D1270" i="57"/>
  <c r="D1283" i="57"/>
  <c r="D1294" i="57"/>
  <c r="D1259" i="57"/>
  <c r="D1275" i="57"/>
  <c r="D1291" i="57"/>
  <c r="D1246" i="57"/>
  <c r="D1261" i="57"/>
  <c r="D1277" i="57"/>
  <c r="D1293" i="57"/>
  <c r="D1248" i="57"/>
  <c r="D1264" i="57"/>
  <c r="D1278" i="57"/>
  <c r="D1295" i="57"/>
  <c r="D1265" i="57"/>
  <c r="D1287" i="57"/>
  <c r="D1266" i="57"/>
  <c r="D1288" i="57"/>
  <c r="D1269" i="57"/>
  <c r="D1296" i="57"/>
  <c r="D1251" i="57"/>
  <c r="D1297" i="57"/>
  <c r="D1255" i="57"/>
  <c r="D1299" i="57"/>
  <c r="D1257" i="57"/>
  <c r="D1300" i="57"/>
  <c r="D1273" i="57"/>
  <c r="D1249" i="57"/>
  <c r="D1250" i="57"/>
  <c r="D1274" i="57"/>
  <c r="C3307" i="57"/>
  <c r="D3307" i="57" s="1"/>
  <c r="D3311" i="57"/>
  <c r="D3319" i="57"/>
  <c r="D3327" i="57"/>
  <c r="D3335" i="57"/>
  <c r="D3343" i="57"/>
  <c r="D3351" i="57"/>
  <c r="D3359" i="57"/>
  <c r="D3312" i="57"/>
  <c r="D3320" i="57"/>
  <c r="D3328" i="57"/>
  <c r="D3336" i="57"/>
  <c r="D3344" i="57"/>
  <c r="D3352" i="57"/>
  <c r="D3360" i="57"/>
  <c r="D3313" i="57"/>
  <c r="D3321" i="57"/>
  <c r="D3329" i="57"/>
  <c r="D3337" i="57"/>
  <c r="D3345" i="57"/>
  <c r="D3353" i="57"/>
  <c r="D3361" i="57"/>
  <c r="D3316" i="57"/>
  <c r="D3330" i="57"/>
  <c r="D3341" i="57"/>
  <c r="D3355" i="57"/>
  <c r="D3317" i="57"/>
  <c r="D3331" i="57"/>
  <c r="D3342" i="57"/>
  <c r="D3356" i="57"/>
  <c r="D3308" i="57"/>
  <c r="D3358" i="57"/>
  <c r="D3318" i="57"/>
  <c r="D3332" i="57"/>
  <c r="D3346" i="57"/>
  <c r="D3357" i="57"/>
  <c r="D3333" i="57"/>
  <c r="D3347" i="57"/>
  <c r="D3322" i="57"/>
  <c r="D3309" i="57"/>
  <c r="D3323" i="57"/>
  <c r="D3334" i="57"/>
  <c r="D3348" i="57"/>
  <c r="D3362" i="57"/>
  <c r="C3861" i="57"/>
  <c r="D3861" i="57" s="1"/>
  <c r="D3867" i="57"/>
  <c r="D3875" i="57"/>
  <c r="D3883" i="57"/>
  <c r="D3891" i="57"/>
  <c r="D3899" i="57"/>
  <c r="D3907" i="57"/>
  <c r="D3868" i="57"/>
  <c r="D3876" i="57"/>
  <c r="D3884" i="57"/>
  <c r="D3892" i="57"/>
  <c r="D3900" i="57"/>
  <c r="D3908" i="57"/>
  <c r="D3869" i="57"/>
  <c r="D3877" i="57"/>
  <c r="D3885" i="57"/>
  <c r="D3893" i="57"/>
  <c r="D3901" i="57"/>
  <c r="D3909" i="57"/>
  <c r="D3871" i="57"/>
  <c r="D3882" i="57"/>
  <c r="D3896" i="57"/>
  <c r="D3910" i="57"/>
  <c r="D3872" i="57"/>
  <c r="D3886" i="57"/>
  <c r="D3897" i="57"/>
  <c r="D3911" i="57"/>
  <c r="D3863" i="57"/>
  <c r="D3902" i="57"/>
  <c r="D3862" i="57"/>
  <c r="D3873" i="57"/>
  <c r="D3887" i="57"/>
  <c r="D3898" i="57"/>
  <c r="D3912" i="57"/>
  <c r="D3888" i="57"/>
  <c r="D3913" i="57"/>
  <c r="D3874" i="57"/>
  <c r="C3914" i="57"/>
  <c r="D3914" i="57" s="1"/>
  <c r="D3915" i="57"/>
  <c r="D3923" i="57"/>
  <c r="D3931" i="57"/>
  <c r="D3939" i="57"/>
  <c r="D3947" i="57"/>
  <c r="D3955" i="57"/>
  <c r="D3963" i="57"/>
  <c r="D3916" i="57"/>
  <c r="D3924" i="57"/>
  <c r="D3932" i="57"/>
  <c r="D3940" i="57"/>
  <c r="D3948" i="57"/>
  <c r="D3956" i="57"/>
  <c r="D3964" i="57"/>
  <c r="D3917" i="57"/>
  <c r="D3925" i="57"/>
  <c r="D3933" i="57"/>
  <c r="D3941" i="57"/>
  <c r="D3949" i="57"/>
  <c r="D3957" i="57"/>
  <c r="D3965" i="57"/>
  <c r="D3927" i="57"/>
  <c r="D3938" i="57"/>
  <c r="D3952" i="57"/>
  <c r="D3966" i="57"/>
  <c r="D3928" i="57"/>
  <c r="D3942" i="57"/>
  <c r="D3953" i="57"/>
  <c r="D3944" i="57"/>
  <c r="D3918" i="57"/>
  <c r="D3929" i="57"/>
  <c r="D3943" i="57"/>
  <c r="D3954" i="57"/>
  <c r="D3930" i="57"/>
  <c r="D3958" i="57"/>
  <c r="D3919" i="57"/>
  <c r="D3934" i="57"/>
  <c r="D3889" i="57"/>
  <c r="D3847" i="57"/>
  <c r="D3666" i="57"/>
  <c r="D3568" i="57"/>
  <c r="D3498" i="57"/>
  <c r="D3310" i="57"/>
  <c r="D3114" i="57"/>
  <c r="D3052" i="57"/>
  <c r="D3014" i="57"/>
  <c r="D2818" i="57"/>
  <c r="D2627" i="57"/>
  <c r="D2560" i="57"/>
  <c r="D2369" i="57"/>
  <c r="D1500" i="57"/>
  <c r="D1204" i="57"/>
  <c r="C1301" i="57"/>
  <c r="D1301" i="57" s="1"/>
  <c r="D1303" i="57"/>
  <c r="D1311" i="57"/>
  <c r="D1319" i="57"/>
  <c r="D1327" i="57"/>
  <c r="D1335" i="57"/>
  <c r="D1343" i="57"/>
  <c r="D1351" i="57"/>
  <c r="D1359" i="57"/>
  <c r="D1307" i="57"/>
  <c r="D1316" i="57"/>
  <c r="D1325" i="57"/>
  <c r="D1334" i="57"/>
  <c r="D1344" i="57"/>
  <c r="D1353" i="57"/>
  <c r="D1309" i="57"/>
  <c r="D1318" i="57"/>
  <c r="D1328" i="57"/>
  <c r="D1337" i="57"/>
  <c r="D1346" i="57"/>
  <c r="D1355" i="57"/>
  <c r="D1313" i="57"/>
  <c r="D1324" i="57"/>
  <c r="D1338" i="57"/>
  <c r="D1349" i="57"/>
  <c r="D1302" i="57"/>
  <c r="D1314" i="57"/>
  <c r="D1326" i="57"/>
  <c r="D1339" i="57"/>
  <c r="D1350" i="57"/>
  <c r="D1304" i="57"/>
  <c r="D1315" i="57"/>
  <c r="D1329" i="57"/>
  <c r="D1340" i="57"/>
  <c r="D1352" i="57"/>
  <c r="D1306" i="57"/>
  <c r="D1323" i="57"/>
  <c r="D1345" i="57"/>
  <c r="D1308" i="57"/>
  <c r="D1330" i="57"/>
  <c r="D1347" i="57"/>
  <c r="D1310" i="57"/>
  <c r="D1331" i="57"/>
  <c r="D1348" i="57"/>
  <c r="D1321" i="57"/>
  <c r="D1356" i="57"/>
  <c r="D1322" i="57"/>
  <c r="D1357" i="57"/>
  <c r="D1332" i="57"/>
  <c r="D1358" i="57"/>
  <c r="D1333" i="57"/>
  <c r="D1305" i="57"/>
  <c r="D1312" i="57"/>
  <c r="D1317" i="57"/>
  <c r="D1320" i="57"/>
  <c r="D1336" i="57"/>
  <c r="C2009" i="57"/>
  <c r="D2009" i="57" s="1"/>
  <c r="D2016" i="57"/>
  <c r="D2024" i="57"/>
  <c r="D2032" i="57"/>
  <c r="D2040" i="57"/>
  <c r="D2048" i="57"/>
  <c r="D2056" i="57"/>
  <c r="D2064" i="57"/>
  <c r="D2017" i="57"/>
  <c r="D2025" i="57"/>
  <c r="D2033" i="57"/>
  <c r="D2041" i="57"/>
  <c r="D2049" i="57"/>
  <c r="D2057" i="57"/>
  <c r="D2065" i="57"/>
  <c r="D2019" i="57"/>
  <c r="D2029" i="57"/>
  <c r="D2039" i="57"/>
  <c r="D2051" i="57"/>
  <c r="D2061" i="57"/>
  <c r="D2010" i="57"/>
  <c r="D2020" i="57"/>
  <c r="D2030" i="57"/>
  <c r="D2042" i="57"/>
  <c r="D2052" i="57"/>
  <c r="D2062" i="57"/>
  <c r="D2011" i="57"/>
  <c r="D2021" i="57"/>
  <c r="D2031" i="57"/>
  <c r="D2043" i="57"/>
  <c r="D2053" i="57"/>
  <c r="D2063" i="57"/>
  <c r="D2026" i="57"/>
  <c r="D2044" i="57"/>
  <c r="D2059" i="57"/>
  <c r="D2012" i="57"/>
  <c r="D2027" i="57"/>
  <c r="D2045" i="57"/>
  <c r="D2060" i="57"/>
  <c r="D2013" i="57"/>
  <c r="D2028" i="57"/>
  <c r="D2046" i="57"/>
  <c r="D2066" i="57"/>
  <c r="D2014" i="57"/>
  <c r="D2034" i="57"/>
  <c r="D2047" i="57"/>
  <c r="D2067" i="57"/>
  <c r="D2023" i="57"/>
  <c r="D2058" i="57"/>
  <c r="D2035" i="57"/>
  <c r="D2036" i="57"/>
  <c r="D2037" i="57"/>
  <c r="D2038" i="57"/>
  <c r="D3946" i="57"/>
  <c r="D3921" i="57"/>
  <c r="D3904" i="57"/>
  <c r="D3879" i="57"/>
  <c r="D3834" i="57"/>
  <c r="D3750" i="57"/>
  <c r="D3712" i="57"/>
  <c r="D3682" i="57"/>
  <c r="D3655" i="57"/>
  <c r="D3584" i="57"/>
  <c r="D3554" i="57"/>
  <c r="D3522" i="57"/>
  <c r="D3364" i="57"/>
  <c r="D3326" i="57"/>
  <c r="D3142" i="57"/>
  <c r="D3103" i="57"/>
  <c r="D3068" i="57"/>
  <c r="D3038" i="57"/>
  <c r="D2931" i="57"/>
  <c r="D2857" i="57"/>
  <c r="D2793" i="57"/>
  <c r="D2673" i="57"/>
  <c r="D2602" i="57"/>
  <c r="D2409" i="57"/>
  <c r="D2339" i="57"/>
  <c r="D2194" i="57"/>
  <c r="D1989" i="57"/>
  <c r="D1922" i="57"/>
  <c r="D1774" i="57"/>
  <c r="D1674" i="57"/>
  <c r="D1443" i="57"/>
  <c r="D1286" i="57"/>
  <c r="C3967" i="57"/>
  <c r="D3967" i="57" s="1"/>
  <c r="D3971" i="57"/>
  <c r="D3979" i="57"/>
  <c r="D3987" i="57"/>
  <c r="D3995" i="57"/>
  <c r="D4003" i="57"/>
  <c r="D4011" i="57"/>
  <c r="D4019" i="57"/>
  <c r="D3972" i="57"/>
  <c r="D3980" i="57"/>
  <c r="D3988" i="57"/>
  <c r="D3996" i="57"/>
  <c r="D4004" i="57"/>
  <c r="D4012" i="57"/>
  <c r="D3973" i="57"/>
  <c r="D3981" i="57"/>
  <c r="D3989" i="57"/>
  <c r="D3997" i="57"/>
  <c r="D4005" i="57"/>
  <c r="D4013" i="57"/>
  <c r="D3975" i="57"/>
  <c r="C3596" i="57"/>
  <c r="D3596" i="57" s="1"/>
  <c r="D3603" i="57"/>
  <c r="D3611" i="57"/>
  <c r="D3619" i="57"/>
  <c r="D3627" i="57"/>
  <c r="D3635" i="57"/>
  <c r="D3643" i="57"/>
  <c r="D3604" i="57"/>
  <c r="D3612" i="57"/>
  <c r="D3620" i="57"/>
  <c r="D3628" i="57"/>
  <c r="D3636" i="57"/>
  <c r="D3644" i="57"/>
  <c r="D3597" i="57"/>
  <c r="D3605" i="57"/>
  <c r="D3613" i="57"/>
  <c r="D3621" i="57"/>
  <c r="D3629" i="57"/>
  <c r="D3637" i="57"/>
  <c r="D3645" i="57"/>
  <c r="D4014" i="57"/>
  <c r="D3986" i="57"/>
  <c r="D3647" i="57"/>
  <c r="D3608" i="57"/>
  <c r="D4010" i="57"/>
  <c r="D3999" i="57"/>
  <c r="D3985" i="57"/>
  <c r="D3974" i="57"/>
  <c r="D3646" i="57"/>
  <c r="D3632" i="57"/>
  <c r="D3618" i="57"/>
  <c r="D3607" i="57"/>
  <c r="D4000" i="57"/>
  <c r="D3633" i="57"/>
  <c r="D4009" i="57"/>
  <c r="D3998" i="57"/>
  <c r="D3984" i="57"/>
  <c r="D3970" i="57"/>
  <c r="D3642" i="57"/>
  <c r="D3631" i="57"/>
  <c r="D3617" i="57"/>
  <c r="D3606" i="57"/>
  <c r="D4008" i="57"/>
  <c r="D3994" i="57"/>
  <c r="D3983" i="57"/>
  <c r="D3969" i="57"/>
  <c r="D3641" i="57"/>
  <c r="D3630" i="57"/>
  <c r="D3616" i="57"/>
  <c r="D3602" i="57"/>
  <c r="D4173" i="57"/>
  <c r="D4165" i="57"/>
  <c r="D4157" i="57"/>
  <c r="D4149" i="57"/>
  <c r="D4141" i="57"/>
  <c r="D4133" i="57"/>
  <c r="D4125" i="57"/>
  <c r="D4117" i="57"/>
  <c r="D4109" i="57"/>
  <c r="D4101" i="57"/>
  <c r="D4093" i="57"/>
  <c r="D4085" i="57"/>
  <c r="D4077" i="57"/>
  <c r="D4069" i="57"/>
  <c r="D4061" i="57"/>
  <c r="D4053" i="57"/>
  <c r="D4045" i="57"/>
  <c r="D4037" i="57"/>
  <c r="D4029" i="57"/>
  <c r="D4021" i="57"/>
  <c r="D3805" i="57"/>
  <c r="D3797" i="57"/>
  <c r="D3789" i="57"/>
  <c r="D3781" i="57"/>
  <c r="D3773" i="57"/>
  <c r="D3765" i="57"/>
  <c r="D3757" i="57"/>
  <c r="D3483" i="57"/>
  <c r="D3475" i="57"/>
  <c r="D3467" i="57"/>
  <c r="D3459" i="57"/>
  <c r="D3451" i="57"/>
  <c r="D3443" i="57"/>
  <c r="D3435" i="57"/>
  <c r="D3427" i="57"/>
  <c r="D3422" i="57"/>
  <c r="D3414" i="57"/>
  <c r="D3406" i="57"/>
  <c r="D3398" i="57"/>
  <c r="D3390" i="57"/>
  <c r="D3382" i="57"/>
  <c r="D3374" i="57"/>
  <c r="D3300" i="57"/>
  <c r="D3292" i="57"/>
  <c r="D3284" i="57"/>
  <c r="D3276" i="57"/>
  <c r="D3268" i="57"/>
  <c r="D3260" i="57"/>
  <c r="D3252" i="57"/>
  <c r="D3247" i="57"/>
  <c r="D3239" i="57"/>
  <c r="D3231" i="57"/>
  <c r="D3223" i="57"/>
  <c r="D3215" i="57"/>
  <c r="D3207" i="57"/>
  <c r="D3199" i="57"/>
  <c r="D3191" i="57"/>
  <c r="D3004" i="57"/>
  <c r="D2996" i="57"/>
  <c r="D2988" i="57"/>
  <c r="D2980" i="57"/>
  <c r="D2972" i="57"/>
  <c r="D2964" i="57"/>
  <c r="D2766" i="57"/>
  <c r="D2752" i="57"/>
  <c r="D2741" i="57"/>
  <c r="D2530" i="57"/>
  <c r="D2512" i="57"/>
  <c r="D2301" i="57"/>
  <c r="D2286" i="57"/>
  <c r="D2268" i="57"/>
  <c r="D2111" i="57"/>
  <c r="D2096" i="57"/>
  <c r="D1885" i="57"/>
  <c r="D1867" i="57"/>
  <c r="D1645" i="57"/>
  <c r="D1414" i="57"/>
  <c r="D1179" i="57"/>
  <c r="C1124" i="57"/>
  <c r="D1124" i="57" s="1"/>
  <c r="D1130" i="57"/>
  <c r="D1138" i="57"/>
  <c r="D1146" i="57"/>
  <c r="D1154" i="57"/>
  <c r="D1162" i="57"/>
  <c r="D1170" i="57"/>
  <c r="D1178" i="57"/>
  <c r="D1129" i="57"/>
  <c r="D1139" i="57"/>
  <c r="D1148" i="57"/>
  <c r="D1157" i="57"/>
  <c r="D1166" i="57"/>
  <c r="D1175" i="57"/>
  <c r="D1131" i="57"/>
  <c r="D1140" i="57"/>
  <c r="D1149" i="57"/>
  <c r="D1158" i="57"/>
  <c r="D1167" i="57"/>
  <c r="D1176" i="57"/>
  <c r="D1132" i="57"/>
  <c r="D1141" i="57"/>
  <c r="D1150" i="57"/>
  <c r="D1159" i="57"/>
  <c r="D1168" i="57"/>
  <c r="D1177" i="57"/>
  <c r="D1125" i="57"/>
  <c r="D1126" i="57"/>
  <c r="D1142" i="57"/>
  <c r="D1155" i="57"/>
  <c r="D1171" i="57"/>
  <c r="D1128" i="57"/>
  <c r="D1144" i="57"/>
  <c r="D1160" i="57"/>
  <c r="D1173" i="57"/>
  <c r="D1137" i="57"/>
  <c r="D1161" i="57"/>
  <c r="D1180" i="57"/>
  <c r="D1143" i="57"/>
  <c r="D1163" i="57"/>
  <c r="D1181" i="57"/>
  <c r="D1145" i="57"/>
  <c r="D1164" i="57"/>
  <c r="D1182" i="57"/>
  <c r="D1127" i="57"/>
  <c r="D1153" i="57"/>
  <c r="D1133" i="57"/>
  <c r="D1156" i="57"/>
  <c r="D1134" i="57"/>
  <c r="D1165" i="57"/>
  <c r="C1360" i="57"/>
  <c r="D1360" i="57" s="1"/>
  <c r="D1364" i="57"/>
  <c r="D1372" i="57"/>
  <c r="D1380" i="57"/>
  <c r="D1388" i="57"/>
  <c r="D1368" i="57"/>
  <c r="D1377" i="57"/>
  <c r="D1386" i="57"/>
  <c r="D1395" i="57"/>
  <c r="D1403" i="57"/>
  <c r="D1411" i="57"/>
  <c r="D1361" i="57"/>
  <c r="D1370" i="57"/>
  <c r="D1379" i="57"/>
  <c r="D1389" i="57"/>
  <c r="D1397" i="57"/>
  <c r="D1405" i="57"/>
  <c r="D1413" i="57"/>
  <c r="D1371" i="57"/>
  <c r="D1383" i="57"/>
  <c r="D1394" i="57"/>
  <c r="D1406" i="57"/>
  <c r="D1416" i="57"/>
  <c r="D1373" i="57"/>
  <c r="D1384" i="57"/>
  <c r="D1396" i="57"/>
  <c r="D1407" i="57"/>
  <c r="D1417" i="57"/>
  <c r="D1362" i="57"/>
  <c r="D1374" i="57"/>
  <c r="D1385" i="57"/>
  <c r="D1398" i="57"/>
  <c r="D1408" i="57"/>
  <c r="D1418" i="57"/>
  <c r="D1363" i="57"/>
  <c r="D1381" i="57"/>
  <c r="D1400" i="57"/>
  <c r="D1415" i="57"/>
  <c r="D1365" i="57"/>
  <c r="D1382" i="57"/>
  <c r="D1401" i="57"/>
  <c r="D1366" i="57"/>
  <c r="D1387" i="57"/>
  <c r="D1402" i="57"/>
  <c r="C1596" i="57"/>
  <c r="D1596" i="57" s="1"/>
  <c r="D1599" i="57"/>
  <c r="D1607" i="57"/>
  <c r="D1615" i="57"/>
  <c r="D1623" i="57"/>
  <c r="D1631" i="57"/>
  <c r="D1639" i="57"/>
  <c r="D1647" i="57"/>
  <c r="D1601" i="57"/>
  <c r="D1609" i="57"/>
  <c r="D1617" i="57"/>
  <c r="D1625" i="57"/>
  <c r="D1633" i="57"/>
  <c r="D1641" i="57"/>
  <c r="D1649" i="57"/>
  <c r="D1605" i="57"/>
  <c r="D1616" i="57"/>
  <c r="D1627" i="57"/>
  <c r="D1637" i="57"/>
  <c r="D1648" i="57"/>
  <c r="D1606" i="57"/>
  <c r="D1618" i="57"/>
  <c r="D1628" i="57"/>
  <c r="D1638" i="57"/>
  <c r="D1650" i="57"/>
  <c r="D1597" i="57"/>
  <c r="D1608" i="57"/>
  <c r="D1619" i="57"/>
  <c r="D1629" i="57"/>
  <c r="D1610" i="57"/>
  <c r="D1624" i="57"/>
  <c r="D1642" i="57"/>
  <c r="D1654" i="57"/>
  <c r="D1611" i="57"/>
  <c r="D1626" i="57"/>
  <c r="D1643" i="57"/>
  <c r="D1612" i="57"/>
  <c r="D1630" i="57"/>
  <c r="D1644" i="57"/>
  <c r="C1832" i="57"/>
  <c r="D1832" i="57" s="1"/>
  <c r="D1833" i="57"/>
  <c r="D1841" i="57"/>
  <c r="D1849" i="57"/>
  <c r="D1857" i="57"/>
  <c r="D1865" i="57"/>
  <c r="D1873" i="57"/>
  <c r="D1881" i="57"/>
  <c r="D1889" i="57"/>
  <c r="D1834" i="57"/>
  <c r="D1842" i="57"/>
  <c r="D1850" i="57"/>
  <c r="D1858" i="57"/>
  <c r="D1866" i="57"/>
  <c r="D1874" i="57"/>
  <c r="D1882" i="57"/>
  <c r="D1890" i="57"/>
  <c r="D1836" i="57"/>
  <c r="D1846" i="57"/>
  <c r="D1856" i="57"/>
  <c r="D1868" i="57"/>
  <c r="D1878" i="57"/>
  <c r="D1888" i="57"/>
  <c r="D1837" i="57"/>
  <c r="D1847" i="57"/>
  <c r="D1859" i="57"/>
  <c r="D1869" i="57"/>
  <c r="D1879" i="57"/>
  <c r="D1838" i="57"/>
  <c r="D1848" i="57"/>
  <c r="D1860" i="57"/>
  <c r="D1870" i="57"/>
  <c r="D1880" i="57"/>
  <c r="C2068" i="57"/>
  <c r="D2068" i="57" s="1"/>
  <c r="D2069" i="57"/>
  <c r="D2077" i="57"/>
  <c r="D2085" i="57"/>
  <c r="D2093" i="57"/>
  <c r="D2101" i="57"/>
  <c r="D2109" i="57"/>
  <c r="D2117" i="57"/>
  <c r="D2125" i="57"/>
  <c r="D2070" i="57"/>
  <c r="D2078" i="57"/>
  <c r="D2086" i="57"/>
  <c r="D2094" i="57"/>
  <c r="D2102" i="57"/>
  <c r="D2110" i="57"/>
  <c r="D2118" i="57"/>
  <c r="D2126" i="57"/>
  <c r="D2080" i="57"/>
  <c r="D2090" i="57"/>
  <c r="D2100" i="57"/>
  <c r="D2112" i="57"/>
  <c r="D2122" i="57"/>
  <c r="D2071" i="57"/>
  <c r="D2081" i="57"/>
  <c r="D2091" i="57"/>
  <c r="D2103" i="57"/>
  <c r="D2113" i="57"/>
  <c r="D2123" i="57"/>
  <c r="D2072" i="57"/>
  <c r="D2082" i="57"/>
  <c r="D2092" i="57"/>
  <c r="D2104" i="57"/>
  <c r="D2114" i="57"/>
  <c r="D2124" i="57"/>
  <c r="C2245" i="57"/>
  <c r="D2245" i="57" s="1"/>
  <c r="D2250" i="57"/>
  <c r="D2258" i="57"/>
  <c r="D2266" i="57"/>
  <c r="D2274" i="57"/>
  <c r="D2282" i="57"/>
  <c r="D2290" i="57"/>
  <c r="D2298" i="57"/>
  <c r="D2251" i="57"/>
  <c r="D2259" i="57"/>
  <c r="D2267" i="57"/>
  <c r="D2275" i="57"/>
  <c r="D2283" i="57"/>
  <c r="D2291" i="57"/>
  <c r="D2299" i="57"/>
  <c r="D2249" i="57"/>
  <c r="D2261" i="57"/>
  <c r="D2271" i="57"/>
  <c r="D2281" i="57"/>
  <c r="D2293" i="57"/>
  <c r="D2303" i="57"/>
  <c r="D2252" i="57"/>
  <c r="D2262" i="57"/>
  <c r="D2272" i="57"/>
  <c r="D2284" i="57"/>
  <c r="D2294" i="57"/>
  <c r="D2253" i="57"/>
  <c r="D2263" i="57"/>
  <c r="D2273" i="57"/>
  <c r="D2285" i="57"/>
  <c r="D2295" i="57"/>
  <c r="C2481" i="57"/>
  <c r="D2481" i="57" s="1"/>
  <c r="D2486" i="57"/>
  <c r="D2494" i="57"/>
  <c r="D2502" i="57"/>
  <c r="D2510" i="57"/>
  <c r="D2518" i="57"/>
  <c r="D2526" i="57"/>
  <c r="D2534" i="57"/>
  <c r="D2487" i="57"/>
  <c r="D2495" i="57"/>
  <c r="D2503" i="57"/>
  <c r="D2511" i="57"/>
  <c r="D2519" i="57"/>
  <c r="D2527" i="57"/>
  <c r="D2535" i="57"/>
  <c r="D2483" i="57"/>
  <c r="D2493" i="57"/>
  <c r="D2505" i="57"/>
  <c r="D2515" i="57"/>
  <c r="D2525" i="57"/>
  <c r="D2537" i="57"/>
  <c r="D2484" i="57"/>
  <c r="D2496" i="57"/>
  <c r="D2506" i="57"/>
  <c r="D2516" i="57"/>
  <c r="D2528" i="57"/>
  <c r="D2538" i="57"/>
  <c r="D2485" i="57"/>
  <c r="D2497" i="57"/>
  <c r="D2507" i="57"/>
  <c r="D2517" i="57"/>
  <c r="D2529" i="57"/>
  <c r="D2539" i="57"/>
  <c r="C2717" i="57"/>
  <c r="D2717" i="57" s="1"/>
  <c r="D2721" i="57"/>
  <c r="D2729" i="57"/>
  <c r="D2737" i="57"/>
  <c r="D2745" i="57"/>
  <c r="D2753" i="57"/>
  <c r="D2761" i="57"/>
  <c r="D2769" i="57"/>
  <c r="D2722" i="57"/>
  <c r="D2730" i="57"/>
  <c r="D2738" i="57"/>
  <c r="D2746" i="57"/>
  <c r="D2754" i="57"/>
  <c r="D2762" i="57"/>
  <c r="D2770" i="57"/>
  <c r="D2723" i="57"/>
  <c r="D2731" i="57"/>
  <c r="D2739" i="57"/>
  <c r="D2747" i="57"/>
  <c r="D2755" i="57"/>
  <c r="D2763" i="57"/>
  <c r="D2771" i="57"/>
  <c r="C2953" i="57"/>
  <c r="D2953" i="57" s="1"/>
  <c r="D2958" i="57"/>
  <c r="D4172" i="57"/>
  <c r="D4164" i="57"/>
  <c r="D4156" i="57"/>
  <c r="D4148" i="57"/>
  <c r="D4140" i="57"/>
  <c r="D4132" i="57"/>
  <c r="D4124" i="57"/>
  <c r="D4116" i="57"/>
  <c r="D4108" i="57"/>
  <c r="D4100" i="57"/>
  <c r="D4092" i="57"/>
  <c r="D4084" i="57"/>
  <c r="D4076" i="57"/>
  <c r="D4068" i="57"/>
  <c r="D4060" i="57"/>
  <c r="D4052" i="57"/>
  <c r="D4044" i="57"/>
  <c r="D4036" i="57"/>
  <c r="D4028" i="57"/>
  <c r="D3804" i="57"/>
  <c r="D3796" i="57"/>
  <c r="D3788" i="57"/>
  <c r="D3780" i="57"/>
  <c r="D3772" i="57"/>
  <c r="D3764" i="57"/>
  <c r="D3756" i="57"/>
  <c r="D3482" i="57"/>
  <c r="D3474" i="57"/>
  <c r="D3466" i="57"/>
  <c r="D3458" i="57"/>
  <c r="D3450" i="57"/>
  <c r="D3442" i="57"/>
  <c r="D3434" i="57"/>
  <c r="D3426" i="57"/>
  <c r="D3421" i="57"/>
  <c r="D3413" i="57"/>
  <c r="D3405" i="57"/>
  <c r="D3397" i="57"/>
  <c r="D3389" i="57"/>
  <c r="D3381" i="57"/>
  <c r="D3373" i="57"/>
  <c r="D3299" i="57"/>
  <c r="D3291" i="57"/>
  <c r="D3283" i="57"/>
  <c r="D3275" i="57"/>
  <c r="D3267" i="57"/>
  <c r="D3259" i="57"/>
  <c r="D3251" i="57"/>
  <c r="D3246" i="57"/>
  <c r="D3238" i="57"/>
  <c r="D3230" i="57"/>
  <c r="D3222" i="57"/>
  <c r="D3214" i="57"/>
  <c r="D3206" i="57"/>
  <c r="D3198" i="57"/>
  <c r="D3190" i="57"/>
  <c r="D3011" i="57"/>
  <c r="D3003" i="57"/>
  <c r="D2995" i="57"/>
  <c r="D2987" i="57"/>
  <c r="D2979" i="57"/>
  <c r="D2971" i="57"/>
  <c r="D2963" i="57"/>
  <c r="D2954" i="57"/>
  <c r="D2765" i="57"/>
  <c r="D2751" i="57"/>
  <c r="D2740" i="57"/>
  <c r="D2726" i="57"/>
  <c r="D2524" i="57"/>
  <c r="D2509" i="57"/>
  <c r="D2491" i="57"/>
  <c r="D2300" i="57"/>
  <c r="D2280" i="57"/>
  <c r="D2265" i="57"/>
  <c r="D2247" i="57"/>
  <c r="D2108" i="57"/>
  <c r="D2095" i="57"/>
  <c r="D2075" i="57"/>
  <c r="D1884" i="57"/>
  <c r="D1864" i="57"/>
  <c r="D1851" i="57"/>
  <c r="D1640" i="57"/>
  <c r="D1614" i="57"/>
  <c r="D1412" i="57"/>
  <c r="D1390" i="57"/>
  <c r="D1174" i="57"/>
  <c r="D4171" i="57"/>
  <c r="D4163" i="57"/>
  <c r="D4155" i="57"/>
  <c r="D4147" i="57"/>
  <c r="D4139" i="57"/>
  <c r="D4131" i="57"/>
  <c r="D4123" i="57"/>
  <c r="D4115" i="57"/>
  <c r="D4107" i="57"/>
  <c r="D4099" i="57"/>
  <c r="D4091" i="57"/>
  <c r="D4083" i="57"/>
  <c r="D4075" i="57"/>
  <c r="D4067" i="57"/>
  <c r="D4059" i="57"/>
  <c r="D4051" i="57"/>
  <c r="D4043" i="57"/>
  <c r="D4035" i="57"/>
  <c r="D4027" i="57"/>
  <c r="D3803" i="57"/>
  <c r="D3795" i="57"/>
  <c r="D3787" i="57"/>
  <c r="D3779" i="57"/>
  <c r="D3771" i="57"/>
  <c r="D3763" i="57"/>
  <c r="D3481" i="57"/>
  <c r="D3473" i="57"/>
  <c r="D3465" i="57"/>
  <c r="D3457" i="57"/>
  <c r="D3449" i="57"/>
  <c r="D3441" i="57"/>
  <c r="D3433" i="57"/>
  <c r="D3420" i="57"/>
  <c r="D3412" i="57"/>
  <c r="D3404" i="57"/>
  <c r="D3396" i="57"/>
  <c r="D3388" i="57"/>
  <c r="D3380" i="57"/>
  <c r="D3372" i="57"/>
  <c r="D3306" i="57"/>
  <c r="D3298" i="57"/>
  <c r="D3290" i="57"/>
  <c r="D3282" i="57"/>
  <c r="D3274" i="57"/>
  <c r="D3266" i="57"/>
  <c r="D3258" i="57"/>
  <c r="D3250" i="57"/>
  <c r="D3245" i="57"/>
  <c r="D3237" i="57"/>
  <c r="D3229" i="57"/>
  <c r="D3221" i="57"/>
  <c r="D3213" i="57"/>
  <c r="D3205" i="57"/>
  <c r="D3197" i="57"/>
  <c r="D3010" i="57"/>
  <c r="D3002" i="57"/>
  <c r="D2994" i="57"/>
  <c r="D2986" i="57"/>
  <c r="D2978" i="57"/>
  <c r="D2970" i="57"/>
  <c r="D2962" i="57"/>
  <c r="D2775" i="57"/>
  <c r="D2764" i="57"/>
  <c r="D2750" i="57"/>
  <c r="D2736" i="57"/>
  <c r="D2725" i="57"/>
  <c r="D2523" i="57"/>
  <c r="D2508" i="57"/>
  <c r="D2490" i="57"/>
  <c r="D2297" i="57"/>
  <c r="D2279" i="57"/>
  <c r="D2264" i="57"/>
  <c r="D2246" i="57"/>
  <c r="D2107" i="57"/>
  <c r="D2089" i="57"/>
  <c r="D2074" i="57"/>
  <c r="D1883" i="57"/>
  <c r="D1863" i="57"/>
  <c r="D1845" i="57"/>
  <c r="D1636" i="57"/>
  <c r="D1613" i="57"/>
  <c r="D1410" i="57"/>
  <c r="D1378" i="57"/>
  <c r="D1172" i="57"/>
  <c r="D703" i="57"/>
  <c r="D692" i="57"/>
  <c r="D678" i="57"/>
  <c r="D667" i="57"/>
  <c r="C652" i="57"/>
  <c r="D652" i="57" s="1"/>
  <c r="D659" i="57"/>
  <c r="D669" i="57"/>
  <c r="D679" i="57"/>
  <c r="D691" i="57"/>
  <c r="D701" i="57"/>
  <c r="D586" i="57"/>
  <c r="D570" i="57"/>
  <c r="D558" i="57"/>
  <c r="D3188" i="57"/>
  <c r="D3172" i="57"/>
  <c r="D3156" i="57"/>
  <c r="D3132" i="57"/>
  <c r="D3187" i="57"/>
  <c r="D3179" i="57"/>
  <c r="D3171" i="57"/>
  <c r="D3163" i="57"/>
  <c r="D3155" i="57"/>
  <c r="D3147" i="57"/>
  <c r="D3139" i="57"/>
  <c r="D3131" i="57"/>
  <c r="D3186" i="57"/>
  <c r="D3178" i="57"/>
  <c r="D3170" i="57"/>
  <c r="D3162" i="57"/>
  <c r="D3154" i="57"/>
  <c r="D3146" i="57"/>
  <c r="D3138" i="57"/>
  <c r="D3180" i="57"/>
  <c r="D3164" i="57"/>
  <c r="D3148" i="57"/>
  <c r="D3140" i="57"/>
  <c r="D3185" i="57"/>
  <c r="D3177" i="57"/>
  <c r="D3169" i="57"/>
  <c r="D3161" i="57"/>
  <c r="D3153" i="57"/>
  <c r="D3145" i="57"/>
  <c r="D3137" i="57"/>
  <c r="D2179" i="57"/>
  <c r="D2139" i="57"/>
  <c r="D2183" i="57"/>
  <c r="D2167" i="57"/>
  <c r="D2151" i="57"/>
  <c r="D2143" i="57"/>
  <c r="D2174" i="57"/>
  <c r="D2158" i="57"/>
  <c r="D2150" i="57"/>
  <c r="D2181" i="57"/>
  <c r="D2173" i="57"/>
  <c r="D2165" i="57"/>
  <c r="D2157" i="57"/>
  <c r="D2149" i="57"/>
  <c r="D2141" i="57"/>
  <c r="D2133" i="57"/>
  <c r="D2155" i="57"/>
  <c r="D2175" i="57"/>
  <c r="D2159" i="57"/>
  <c r="D2135" i="57"/>
  <c r="D2182" i="57"/>
  <c r="D2166" i="57"/>
  <c r="D2142" i="57"/>
  <c r="D2180" i="57"/>
  <c r="D2172" i="57"/>
  <c r="D2164" i="57"/>
  <c r="D2156" i="57"/>
  <c r="D2148" i="57"/>
  <c r="D2140" i="57"/>
  <c r="D2132" i="57"/>
  <c r="D2171" i="57"/>
  <c r="D2163" i="57"/>
  <c r="D2147" i="57"/>
  <c r="D2131" i="57"/>
  <c r="D2178" i="57"/>
  <c r="D2170" i="57"/>
  <c r="D2162" i="57"/>
  <c r="D2154" i="57"/>
  <c r="D2146" i="57"/>
  <c r="D2138" i="57"/>
  <c r="D2130" i="57"/>
  <c r="D2185" i="57"/>
  <c r="D2177" i="57"/>
  <c r="D2169" i="57"/>
  <c r="D2161" i="57"/>
  <c r="D2153" i="57"/>
  <c r="D2145" i="57"/>
  <c r="D2137" i="57"/>
  <c r="D2129" i="57"/>
  <c r="D2184" i="57"/>
  <c r="D2176" i="57"/>
  <c r="D2168" i="57"/>
  <c r="D2160" i="57"/>
  <c r="D2152" i="57"/>
  <c r="D2144" i="57"/>
  <c r="D2136" i="57"/>
  <c r="D2128" i="57"/>
  <c r="D2134" i="57"/>
  <c r="C593" i="57"/>
  <c r="D593" i="57" s="1"/>
  <c r="D601" i="57"/>
  <c r="D613" i="57"/>
  <c r="D623" i="57"/>
  <c r="D633" i="57"/>
  <c r="D645" i="57"/>
  <c r="C534" i="57"/>
  <c r="D534" i="57" s="1"/>
  <c r="D539" i="57"/>
  <c r="D551" i="57"/>
  <c r="D571" i="57"/>
  <c r="D583" i="57"/>
  <c r="D584" i="57"/>
  <c r="D574" i="57"/>
  <c r="D562" i="57"/>
  <c r="D552" i="57"/>
  <c r="D542" i="57"/>
  <c r="D498" i="57"/>
  <c r="D705" i="57"/>
  <c r="D697" i="57"/>
  <c r="D689" i="57"/>
  <c r="D681" i="57"/>
  <c r="D673" i="57"/>
  <c r="D665" i="57"/>
  <c r="D657" i="57"/>
  <c r="D651" i="57"/>
  <c r="D643" i="57"/>
  <c r="D635" i="57"/>
  <c r="D627" i="57"/>
  <c r="D619" i="57"/>
  <c r="D611" i="57"/>
  <c r="D603" i="57"/>
  <c r="D595" i="57"/>
  <c r="D589" i="57"/>
  <c r="D581" i="57"/>
  <c r="D573" i="57"/>
  <c r="D565" i="57"/>
  <c r="D557" i="57"/>
  <c r="D549" i="57"/>
  <c r="D541" i="57"/>
  <c r="D490" i="57"/>
  <c r="D704" i="57"/>
  <c r="D696" i="57"/>
  <c r="D688" i="57"/>
  <c r="D680" i="57"/>
  <c r="D672" i="57"/>
  <c r="D664" i="57"/>
  <c r="D656" i="57"/>
  <c r="D650" i="57"/>
  <c r="D642" i="57"/>
  <c r="D634" i="57"/>
  <c r="D626" i="57"/>
  <c r="D618" i="57"/>
  <c r="D610" i="57"/>
  <c r="D602" i="57"/>
  <c r="D594" i="57"/>
  <c r="D588" i="57"/>
  <c r="D580" i="57"/>
  <c r="D572" i="57"/>
  <c r="D564" i="57"/>
  <c r="D556" i="57"/>
  <c r="D548" i="57"/>
  <c r="D540" i="57"/>
  <c r="D482" i="57"/>
  <c r="D530" i="57"/>
  <c r="D522" i="57"/>
  <c r="D506" i="57"/>
  <c r="D514" i="57"/>
  <c r="D526" i="57"/>
  <c r="D518" i="57"/>
  <c r="D510" i="57"/>
  <c r="D502" i="57"/>
  <c r="D494" i="57"/>
  <c r="D486" i="57"/>
  <c r="D478" i="57"/>
  <c r="D533" i="57"/>
  <c r="D525" i="57"/>
  <c r="D517" i="57"/>
  <c r="D509" i="57"/>
  <c r="D501" i="57"/>
  <c r="D493" i="57"/>
  <c r="D485" i="57"/>
  <c r="D477" i="57"/>
  <c r="D532" i="57"/>
  <c r="D524" i="57"/>
  <c r="D516" i="57"/>
  <c r="D508" i="57"/>
  <c r="D500" i="57"/>
  <c r="D492" i="57"/>
  <c r="D484" i="57"/>
  <c r="D476" i="57"/>
  <c r="D531" i="57"/>
  <c r="D523" i="57"/>
  <c r="D515" i="57"/>
  <c r="D507" i="57"/>
  <c r="D499" i="57"/>
  <c r="D491" i="57"/>
  <c r="D483" i="57"/>
  <c r="D529" i="57"/>
  <c r="D521" i="57"/>
  <c r="D513" i="57"/>
  <c r="D505" i="57"/>
  <c r="D497" i="57"/>
  <c r="D489" i="57"/>
  <c r="D481" i="57"/>
  <c r="D528" i="57"/>
  <c r="D520" i="57"/>
  <c r="D512" i="57"/>
  <c r="D504" i="57"/>
  <c r="D496" i="57"/>
  <c r="D488" i="57"/>
  <c r="D480" i="57"/>
  <c r="D527" i="57"/>
  <c r="D519" i="57"/>
  <c r="D511" i="57"/>
  <c r="D503" i="57"/>
  <c r="D495" i="57"/>
  <c r="D487" i="57"/>
  <c r="D479" i="57"/>
  <c r="R71" i="52"/>
  <c r="C1006" i="57" a="1"/>
  <c r="B1006" i="57" a="1"/>
  <c r="B1006" i="57" s="1"/>
  <c r="C947" i="57" a="1"/>
  <c r="B947" i="57" a="1"/>
  <c r="B947" i="57" s="1"/>
  <c r="C888" i="57" a="1"/>
  <c r="B888" i="57" a="1"/>
  <c r="B888" i="57" s="1"/>
  <c r="C829" i="57" a="1"/>
  <c r="B829" i="57" a="1"/>
  <c r="B829" i="57" s="1"/>
  <c r="C770" i="57" a="1"/>
  <c r="B770" i="57" a="1"/>
  <c r="B770" i="57" s="1"/>
  <c r="A9" i="49"/>
  <c r="A10" i="49" s="1"/>
  <c r="A11" i="49"/>
  <c r="A12" i="49" s="1"/>
  <c r="A13" i="49" s="1"/>
  <c r="A14" i="49"/>
  <c r="A16" i="49"/>
  <c r="A17" i="49" s="1"/>
  <c r="A18" i="49" s="1"/>
  <c r="A19" i="49" s="1"/>
  <c r="A20" i="49" s="1"/>
  <c r="A21" i="49" s="1"/>
  <c r="A22" i="49" s="1"/>
  <c r="A25" i="49"/>
  <c r="A26" i="49"/>
  <c r="A27" i="49" s="1"/>
  <c r="A28" i="49" s="1"/>
  <c r="A29" i="49" s="1"/>
  <c r="A31" i="49"/>
  <c r="A32" i="49" s="1"/>
  <c r="A33" i="49" s="1"/>
  <c r="A34" i="49"/>
  <c r="A35" i="49" s="1"/>
  <c r="A36" i="49" s="1"/>
  <c r="A37" i="49" s="1"/>
  <c r="A39" i="49"/>
  <c r="A40" i="49" s="1"/>
  <c r="A41" i="49" s="1"/>
  <c r="A42" i="49" s="1"/>
  <c r="A43" i="49" s="1"/>
  <c r="A44" i="49" s="1"/>
  <c r="A45" i="49" s="1"/>
  <c r="A46" i="49" s="1"/>
  <c r="A47" i="49"/>
  <c r="A48" i="49" s="1"/>
  <c r="A49" i="49" s="1"/>
  <c r="A50" i="49" s="1"/>
  <c r="A51" i="49" s="1"/>
  <c r="A52" i="49"/>
  <c r="A53" i="49"/>
  <c r="A54" i="49" s="1"/>
  <c r="A55" i="49" s="1"/>
  <c r="A59" i="49"/>
  <c r="A60" i="49"/>
  <c r="A61" i="49" s="1"/>
  <c r="B711" i="57" a="1"/>
  <c r="B711" i="57" s="1"/>
  <c r="C711" i="57" a="1"/>
  <c r="C947" i="57" l="1"/>
  <c r="D947" i="57" s="1"/>
  <c r="D955" i="57"/>
  <c r="D963" i="57"/>
  <c r="D971" i="57"/>
  <c r="D979" i="57"/>
  <c r="D987" i="57"/>
  <c r="D995" i="57"/>
  <c r="D1003" i="57"/>
  <c r="D956" i="57"/>
  <c r="D965" i="57"/>
  <c r="D974" i="57"/>
  <c r="D983" i="57"/>
  <c r="D992" i="57"/>
  <c r="D1001" i="57"/>
  <c r="D948" i="57"/>
  <c r="D957" i="57"/>
  <c r="D966" i="57"/>
  <c r="D975" i="57"/>
  <c r="D984" i="57"/>
  <c r="D993" i="57"/>
  <c r="D1002" i="57"/>
  <c r="D949" i="57"/>
  <c r="D958" i="57"/>
  <c r="D967" i="57"/>
  <c r="D976" i="57"/>
  <c r="D985" i="57"/>
  <c r="D994" i="57"/>
  <c r="D1004" i="57"/>
  <c r="D951" i="57"/>
  <c r="D960" i="57"/>
  <c r="D969" i="57"/>
  <c r="D978" i="57"/>
  <c r="D988" i="57"/>
  <c r="D997" i="57"/>
  <c r="D952" i="57"/>
  <c r="D970" i="57"/>
  <c r="D989" i="57"/>
  <c r="D954" i="57"/>
  <c r="D973" i="57"/>
  <c r="D991" i="57"/>
  <c r="D959" i="57"/>
  <c r="D981" i="57"/>
  <c r="D1005" i="57"/>
  <c r="D961" i="57"/>
  <c r="D982" i="57"/>
  <c r="D962" i="57"/>
  <c r="D986" i="57"/>
  <c r="D977" i="57"/>
  <c r="D980" i="57"/>
  <c r="D990" i="57"/>
  <c r="D999" i="57"/>
  <c r="D950" i="57"/>
  <c r="D1000" i="57"/>
  <c r="D953" i="57"/>
  <c r="D964" i="57"/>
  <c r="D968" i="57"/>
  <c r="D972" i="57"/>
  <c r="D996" i="57"/>
  <c r="D998" i="57"/>
  <c r="C1006" i="57"/>
  <c r="D1006" i="57" s="1"/>
  <c r="D1008" i="57"/>
  <c r="D1016" i="57"/>
  <c r="D1024" i="57"/>
  <c r="D1032" i="57"/>
  <c r="D1040" i="57"/>
  <c r="D1048" i="57"/>
  <c r="D1056" i="57"/>
  <c r="D1064" i="57"/>
  <c r="D1007" i="57"/>
  <c r="D1017" i="57"/>
  <c r="D1026" i="57"/>
  <c r="D1035" i="57"/>
  <c r="D1044" i="57"/>
  <c r="D1053" i="57"/>
  <c r="D1062" i="57"/>
  <c r="D1009" i="57"/>
  <c r="D1018" i="57"/>
  <c r="D1027" i="57"/>
  <c r="D1036" i="57"/>
  <c r="D1045" i="57"/>
  <c r="D1054" i="57"/>
  <c r="D1063" i="57"/>
  <c r="D1010" i="57"/>
  <c r="D1019" i="57"/>
  <c r="D1028" i="57"/>
  <c r="D1037" i="57"/>
  <c r="D1046" i="57"/>
  <c r="D1055" i="57"/>
  <c r="D1012" i="57"/>
  <c r="D1021" i="57"/>
  <c r="D1030" i="57"/>
  <c r="D1039" i="57"/>
  <c r="D1049" i="57"/>
  <c r="D1058" i="57"/>
  <c r="D1022" i="57"/>
  <c r="D1041" i="57"/>
  <c r="D1059" i="57"/>
  <c r="D1025" i="57"/>
  <c r="D1043" i="57"/>
  <c r="D1061" i="57"/>
  <c r="D1029" i="57"/>
  <c r="D1051" i="57"/>
  <c r="D1031" i="57"/>
  <c r="D1052" i="57"/>
  <c r="D1011" i="57"/>
  <c r="D1033" i="57"/>
  <c r="D1057" i="57"/>
  <c r="D1014" i="57"/>
  <c r="D1050" i="57"/>
  <c r="D1015" i="57"/>
  <c r="D1060" i="57"/>
  <c r="D1020" i="57"/>
  <c r="D1013" i="57"/>
  <c r="D1023" i="57"/>
  <c r="D1038" i="57"/>
  <c r="D1042" i="57"/>
  <c r="D1047" i="57"/>
  <c r="D1034" i="57"/>
  <c r="C770" i="57"/>
  <c r="D770" i="57" s="1"/>
  <c r="D772" i="57"/>
  <c r="D780" i="57"/>
  <c r="D788" i="57"/>
  <c r="D796" i="57"/>
  <c r="D804" i="57"/>
  <c r="D812" i="57"/>
  <c r="D820" i="57"/>
  <c r="D828" i="57"/>
  <c r="D773" i="57"/>
  <c r="D782" i="57"/>
  <c r="D791" i="57"/>
  <c r="D800" i="57"/>
  <c r="D809" i="57"/>
  <c r="D818" i="57"/>
  <c r="D827" i="57"/>
  <c r="D774" i="57"/>
  <c r="D783" i="57"/>
  <c r="D792" i="57"/>
  <c r="D801" i="57"/>
  <c r="D810" i="57"/>
  <c r="D819" i="57"/>
  <c r="D775" i="57"/>
  <c r="D784" i="57"/>
  <c r="D793" i="57"/>
  <c r="D802" i="57"/>
  <c r="D811" i="57"/>
  <c r="D821" i="57"/>
  <c r="D777" i="57"/>
  <c r="D786" i="57"/>
  <c r="D795" i="57"/>
  <c r="D805" i="57"/>
  <c r="D814" i="57"/>
  <c r="D823" i="57"/>
  <c r="D778" i="57"/>
  <c r="D797" i="57"/>
  <c r="D815" i="57"/>
  <c r="D781" i="57"/>
  <c r="D799" i="57"/>
  <c r="D817" i="57"/>
  <c r="D785" i="57"/>
  <c r="D803" i="57"/>
  <c r="D822" i="57"/>
  <c r="D789" i="57"/>
  <c r="D816" i="57"/>
  <c r="D790" i="57"/>
  <c r="D824" i="57"/>
  <c r="D794" i="57"/>
  <c r="D825" i="57"/>
  <c r="D779" i="57"/>
  <c r="D787" i="57"/>
  <c r="D798" i="57"/>
  <c r="D813" i="57"/>
  <c r="D826" i="57"/>
  <c r="D771" i="57"/>
  <c r="D806" i="57"/>
  <c r="D807" i="57"/>
  <c r="D808" i="57"/>
  <c r="D776" i="57"/>
  <c r="C888" i="57"/>
  <c r="D888" i="57" s="1"/>
  <c r="D894" i="57"/>
  <c r="D902" i="57"/>
  <c r="D910" i="57"/>
  <c r="D918" i="57"/>
  <c r="D926" i="57"/>
  <c r="D934" i="57"/>
  <c r="D942" i="57"/>
  <c r="D895" i="57"/>
  <c r="D904" i="57"/>
  <c r="D913" i="57"/>
  <c r="D922" i="57"/>
  <c r="D931" i="57"/>
  <c r="D940" i="57"/>
  <c r="D896" i="57"/>
  <c r="D905" i="57"/>
  <c r="D914" i="57"/>
  <c r="D923" i="57"/>
  <c r="D932" i="57"/>
  <c r="D941" i="57"/>
  <c r="D897" i="57"/>
  <c r="D906" i="57"/>
  <c r="D915" i="57"/>
  <c r="D924" i="57"/>
  <c r="D933" i="57"/>
  <c r="D943" i="57"/>
  <c r="D890" i="57"/>
  <c r="D899" i="57"/>
  <c r="D908" i="57"/>
  <c r="D917" i="57"/>
  <c r="D927" i="57"/>
  <c r="D936" i="57"/>
  <c r="D945" i="57"/>
  <c r="D900" i="57"/>
  <c r="D919" i="57"/>
  <c r="D937" i="57"/>
  <c r="D903" i="57"/>
  <c r="D921" i="57"/>
  <c r="D939" i="57"/>
  <c r="D889" i="57"/>
  <c r="D911" i="57"/>
  <c r="D935" i="57"/>
  <c r="D891" i="57"/>
  <c r="D912" i="57"/>
  <c r="D938" i="57"/>
  <c r="D892" i="57"/>
  <c r="D916" i="57"/>
  <c r="D944" i="57"/>
  <c r="D901" i="57"/>
  <c r="D946" i="57"/>
  <c r="D907" i="57"/>
  <c r="D909" i="57"/>
  <c r="D930" i="57"/>
  <c r="D893" i="57"/>
  <c r="D898" i="57"/>
  <c r="D925" i="57"/>
  <c r="D928" i="57"/>
  <c r="D929" i="57"/>
  <c r="D920" i="57"/>
  <c r="C829" i="57"/>
  <c r="D829" i="57" s="1"/>
  <c r="D833" i="57"/>
  <c r="D841" i="57"/>
  <c r="D849" i="57"/>
  <c r="D857" i="57"/>
  <c r="D865" i="57"/>
  <c r="D873" i="57"/>
  <c r="D881" i="57"/>
  <c r="D834" i="57"/>
  <c r="D843" i="57"/>
  <c r="D852" i="57"/>
  <c r="D861" i="57"/>
  <c r="D870" i="57"/>
  <c r="D879" i="57"/>
  <c r="D835" i="57"/>
  <c r="D844" i="57"/>
  <c r="D853" i="57"/>
  <c r="D862" i="57"/>
  <c r="D871" i="57"/>
  <c r="D880" i="57"/>
  <c r="D836" i="57"/>
  <c r="D845" i="57"/>
  <c r="D854" i="57"/>
  <c r="D863" i="57"/>
  <c r="D872" i="57"/>
  <c r="D882" i="57"/>
  <c r="D838" i="57"/>
  <c r="D847" i="57"/>
  <c r="D856" i="57"/>
  <c r="D866" i="57"/>
  <c r="D875" i="57"/>
  <c r="D884" i="57"/>
  <c r="D830" i="57"/>
  <c r="D848" i="57"/>
  <c r="D867" i="57"/>
  <c r="D885" i="57"/>
  <c r="D832" i="57"/>
  <c r="D851" i="57"/>
  <c r="D869" i="57"/>
  <c r="D887" i="57"/>
  <c r="D840" i="57"/>
  <c r="D864" i="57"/>
  <c r="D842" i="57"/>
  <c r="D868" i="57"/>
  <c r="D846" i="57"/>
  <c r="D874" i="57"/>
  <c r="D860" i="57"/>
  <c r="D831" i="57"/>
  <c r="D876" i="57"/>
  <c r="D837" i="57"/>
  <c r="D877" i="57"/>
  <c r="D883" i="57"/>
  <c r="D886" i="57"/>
  <c r="D839" i="57"/>
  <c r="D850" i="57"/>
  <c r="D855" i="57"/>
  <c r="D858" i="57"/>
  <c r="D878" i="57"/>
  <c r="D859" i="57"/>
  <c r="C711" i="57"/>
  <c r="D711" i="57" s="1"/>
  <c r="D719" i="57"/>
  <c r="D727" i="57"/>
  <c r="D735" i="57"/>
  <c r="D743" i="57"/>
  <c r="D751" i="57"/>
  <c r="D759" i="57"/>
  <c r="D767" i="57"/>
  <c r="D712" i="57"/>
  <c r="D721" i="57"/>
  <c r="D730" i="57"/>
  <c r="D739" i="57"/>
  <c r="D748" i="57"/>
  <c r="D757" i="57"/>
  <c r="D766" i="57"/>
  <c r="D713" i="57"/>
  <c r="D722" i="57"/>
  <c r="D731" i="57"/>
  <c r="D740" i="57"/>
  <c r="D749" i="57"/>
  <c r="D758" i="57"/>
  <c r="D768" i="57"/>
  <c r="D714" i="57"/>
  <c r="D723" i="57"/>
  <c r="D732" i="57"/>
  <c r="D741" i="57"/>
  <c r="D750" i="57"/>
  <c r="D760" i="57"/>
  <c r="D769" i="57"/>
  <c r="D716" i="57"/>
  <c r="D725" i="57"/>
  <c r="D734" i="57"/>
  <c r="D744" i="57"/>
  <c r="D753" i="57"/>
  <c r="D762" i="57"/>
  <c r="D726" i="57"/>
  <c r="D745" i="57"/>
  <c r="D763" i="57"/>
  <c r="D729" i="57"/>
  <c r="D747" i="57"/>
  <c r="D765" i="57"/>
  <c r="D715" i="57"/>
  <c r="D733" i="57"/>
  <c r="D752" i="57"/>
  <c r="D736" i="57"/>
  <c r="D761" i="57"/>
  <c r="D737" i="57"/>
  <c r="D764" i="57"/>
  <c r="D738" i="57"/>
  <c r="D742" i="57"/>
  <c r="D746" i="57"/>
  <c r="D754" i="57"/>
  <c r="D755" i="57"/>
  <c r="D756" i="57"/>
  <c r="D717" i="57"/>
  <c r="D718" i="57"/>
  <c r="D720" i="57"/>
  <c r="D724" i="57"/>
  <c r="D728" i="57"/>
  <c r="C3" i="57" a="1"/>
  <c r="B652" i="57" a="1"/>
  <c r="B652" i="57" s="1"/>
  <c r="B593" i="57" a="1"/>
  <c r="B593" i="57" s="1"/>
  <c r="B534" i="57" a="1"/>
  <c r="B534" i="57" s="1"/>
  <c r="B475" i="57" a="1"/>
  <c r="B475" i="57" s="1"/>
  <c r="B416" i="57" a="1"/>
  <c r="B416" i="57" s="1"/>
  <c r="C416" i="57" a="1"/>
  <c r="C357" i="57" a="1"/>
  <c r="C298" i="57" a="1"/>
  <c r="C239" i="57" a="1"/>
  <c r="C180" i="57" a="1"/>
  <c r="D365" i="57" l="1"/>
  <c r="D373" i="57"/>
  <c r="D381" i="57"/>
  <c r="D389" i="57"/>
  <c r="D397" i="57"/>
  <c r="D405" i="57"/>
  <c r="D413" i="57"/>
  <c r="D358" i="57"/>
  <c r="D366" i="57"/>
  <c r="D374" i="57"/>
  <c r="D382" i="57"/>
  <c r="D360" i="57"/>
  <c r="D368" i="57"/>
  <c r="D376" i="57"/>
  <c r="D384" i="57"/>
  <c r="D392" i="57"/>
  <c r="D400" i="57"/>
  <c r="D408" i="57"/>
  <c r="D361" i="57"/>
  <c r="D369" i="57"/>
  <c r="D377" i="57"/>
  <c r="D385" i="57"/>
  <c r="D393" i="57"/>
  <c r="D401" i="57"/>
  <c r="D409" i="57"/>
  <c r="D362" i="57"/>
  <c r="D370" i="57"/>
  <c r="D378" i="57"/>
  <c r="D386" i="57"/>
  <c r="D394" i="57"/>
  <c r="D402" i="57"/>
  <c r="D410" i="57"/>
  <c r="D367" i="57"/>
  <c r="D388" i="57"/>
  <c r="D404" i="57"/>
  <c r="D371" i="57"/>
  <c r="D390" i="57"/>
  <c r="D406" i="57"/>
  <c r="D399" i="57"/>
  <c r="D372" i="57"/>
  <c r="D391" i="57"/>
  <c r="D407" i="57"/>
  <c r="D380" i="57"/>
  <c r="D414" i="57"/>
  <c r="D375" i="57"/>
  <c r="D395" i="57"/>
  <c r="D411" i="57"/>
  <c r="D359" i="57"/>
  <c r="D398" i="57"/>
  <c r="D363" i="57"/>
  <c r="D383" i="57"/>
  <c r="D415" i="57"/>
  <c r="D379" i="57"/>
  <c r="D396" i="57"/>
  <c r="D412" i="57"/>
  <c r="D364" i="57"/>
  <c r="D387" i="57"/>
  <c r="D403" i="57"/>
  <c r="D304" i="57"/>
  <c r="D312" i="57"/>
  <c r="D320" i="57"/>
  <c r="D328" i="57"/>
  <c r="D336" i="57"/>
  <c r="D344" i="57"/>
  <c r="D352" i="57"/>
  <c r="D305" i="57"/>
  <c r="D313" i="57"/>
  <c r="D321" i="57"/>
  <c r="D329" i="57"/>
  <c r="D337" i="57"/>
  <c r="D345" i="57"/>
  <c r="D353" i="57"/>
  <c r="D299" i="57"/>
  <c r="D307" i="57"/>
  <c r="D315" i="57"/>
  <c r="D323" i="57"/>
  <c r="D331" i="57"/>
  <c r="D339" i="57"/>
  <c r="D347" i="57"/>
  <c r="D355" i="57"/>
  <c r="D300" i="57"/>
  <c r="D308" i="57"/>
  <c r="D316" i="57"/>
  <c r="D324" i="57"/>
  <c r="D332" i="57"/>
  <c r="D340" i="57"/>
  <c r="D348" i="57"/>
  <c r="D356" i="57"/>
  <c r="D301" i="57"/>
  <c r="D309" i="57"/>
  <c r="D317" i="57"/>
  <c r="D325" i="57"/>
  <c r="D333" i="57"/>
  <c r="D341" i="57"/>
  <c r="D349" i="57"/>
  <c r="D306" i="57"/>
  <c r="D327" i="57"/>
  <c r="D350" i="57"/>
  <c r="D310" i="57"/>
  <c r="D330" i="57"/>
  <c r="D351" i="57"/>
  <c r="D311" i="57"/>
  <c r="D334" i="57"/>
  <c r="D354" i="57"/>
  <c r="D314" i="57"/>
  <c r="D335" i="57"/>
  <c r="D342" i="57"/>
  <c r="D302" i="57"/>
  <c r="D322" i="57"/>
  <c r="D343" i="57"/>
  <c r="D318" i="57"/>
  <c r="D338" i="57"/>
  <c r="D319" i="57"/>
  <c r="D346" i="57"/>
  <c r="D303" i="57"/>
  <c r="D326" i="57"/>
  <c r="C3" i="57"/>
  <c r="D3" i="57" s="1"/>
  <c r="D51" i="57"/>
  <c r="D59" i="57"/>
  <c r="D24" i="57"/>
  <c r="D32" i="57"/>
  <c r="D40" i="57"/>
  <c r="D22" i="57"/>
  <c r="D8" i="57"/>
  <c r="D54" i="57"/>
  <c r="D30" i="57"/>
  <c r="D39" i="57"/>
  <c r="D19" i="57"/>
  <c r="D10" i="57"/>
  <c r="D55" i="57"/>
  <c r="D31" i="57"/>
  <c r="D41" i="57"/>
  <c r="D18" i="57"/>
  <c r="D11" i="57"/>
  <c r="D36" i="57"/>
  <c r="D56" i="57"/>
  <c r="D23" i="57"/>
  <c r="D33" i="57"/>
  <c r="D42" i="57"/>
  <c r="D17" i="57"/>
  <c r="D12" i="57"/>
  <c r="D50" i="57"/>
  <c r="D27" i="57"/>
  <c r="D6" i="57"/>
  <c r="D57" i="57"/>
  <c r="D25" i="57"/>
  <c r="D34" i="57"/>
  <c r="D43" i="57"/>
  <c r="D4" i="57"/>
  <c r="D13" i="57"/>
  <c r="D60" i="57"/>
  <c r="D45" i="57"/>
  <c r="D15" i="57"/>
  <c r="D52" i="57"/>
  <c r="D61" i="57"/>
  <c r="D49" i="57"/>
  <c r="D58" i="57"/>
  <c r="D26" i="57"/>
  <c r="D35" i="57"/>
  <c r="D44" i="57"/>
  <c r="D5" i="57"/>
  <c r="D14" i="57"/>
  <c r="D7" i="57"/>
  <c r="D9" i="57"/>
  <c r="D21" i="57"/>
  <c r="D28" i="57"/>
  <c r="D16" i="57"/>
  <c r="D29" i="57"/>
  <c r="D37" i="57"/>
  <c r="D53" i="57"/>
  <c r="D38" i="57"/>
  <c r="D20" i="57"/>
  <c r="C416" i="57"/>
  <c r="D416" i="57" s="1"/>
  <c r="D418" i="57"/>
  <c r="D426" i="57"/>
  <c r="D434" i="57"/>
  <c r="D442" i="57"/>
  <c r="D450" i="57"/>
  <c r="D458" i="57"/>
  <c r="D466" i="57"/>
  <c r="D474" i="57"/>
  <c r="D421" i="57"/>
  <c r="D429" i="57"/>
  <c r="D437" i="57"/>
  <c r="D445" i="57"/>
  <c r="D453" i="57"/>
  <c r="D461" i="57"/>
  <c r="D469" i="57"/>
  <c r="D422" i="57"/>
  <c r="D430" i="57"/>
  <c r="D438" i="57"/>
  <c r="D446" i="57"/>
  <c r="D454" i="57"/>
  <c r="D462" i="57"/>
  <c r="D470" i="57"/>
  <c r="D423" i="57"/>
  <c r="D431" i="57"/>
  <c r="D439" i="57"/>
  <c r="D447" i="57"/>
  <c r="D455" i="57"/>
  <c r="D463" i="57"/>
  <c r="D471" i="57"/>
  <c r="D417" i="57"/>
  <c r="D433" i="57"/>
  <c r="D449" i="57"/>
  <c r="D465" i="57"/>
  <c r="D419" i="57"/>
  <c r="D435" i="57"/>
  <c r="D451" i="57"/>
  <c r="D467" i="57"/>
  <c r="D444" i="57"/>
  <c r="D420" i="57"/>
  <c r="D436" i="57"/>
  <c r="D452" i="57"/>
  <c r="D468" i="57"/>
  <c r="D443" i="57"/>
  <c r="D424" i="57"/>
  <c r="D440" i="57"/>
  <c r="D456" i="57"/>
  <c r="D472" i="57"/>
  <c r="D427" i="57"/>
  <c r="D459" i="57"/>
  <c r="D428" i="57"/>
  <c r="D460" i="57"/>
  <c r="D425" i="57"/>
  <c r="D441" i="57"/>
  <c r="D457" i="57"/>
  <c r="D473" i="57"/>
  <c r="D432" i="57"/>
  <c r="D448" i="57"/>
  <c r="D464" i="57"/>
  <c r="C180" i="57"/>
  <c r="D180" i="57" s="1"/>
  <c r="D186" i="57"/>
  <c r="D194" i="57"/>
  <c r="D202" i="57"/>
  <c r="D210" i="57"/>
  <c r="D218" i="57"/>
  <c r="D226" i="57"/>
  <c r="D234" i="57"/>
  <c r="D182" i="57"/>
  <c r="D191" i="57"/>
  <c r="D200" i="57"/>
  <c r="D209" i="57"/>
  <c r="D219" i="57"/>
  <c r="D228" i="57"/>
  <c r="D237" i="57"/>
  <c r="D183" i="57"/>
  <c r="D192" i="57"/>
  <c r="D201" i="57"/>
  <c r="D211" i="57"/>
  <c r="D220" i="57"/>
  <c r="D229" i="57"/>
  <c r="D238" i="57"/>
  <c r="D206" i="57"/>
  <c r="D189" i="57"/>
  <c r="D184" i="57"/>
  <c r="D193" i="57"/>
  <c r="D203" i="57"/>
  <c r="D212" i="57"/>
  <c r="D221" i="57"/>
  <c r="D230" i="57"/>
  <c r="D188" i="57"/>
  <c r="D215" i="57"/>
  <c r="D233" i="57"/>
  <c r="D185" i="57"/>
  <c r="D195" i="57"/>
  <c r="D204" i="57"/>
  <c r="D213" i="57"/>
  <c r="D222" i="57"/>
  <c r="D231" i="57"/>
  <c r="D197" i="57"/>
  <c r="D224" i="57"/>
  <c r="D198" i="57"/>
  <c r="D207" i="57"/>
  <c r="D187" i="57"/>
  <c r="D196" i="57"/>
  <c r="D205" i="57"/>
  <c r="D214" i="57"/>
  <c r="D223" i="57"/>
  <c r="D232" i="57"/>
  <c r="D216" i="57"/>
  <c r="D217" i="57"/>
  <c r="D225" i="57"/>
  <c r="D227" i="57"/>
  <c r="D181" i="57"/>
  <c r="D235" i="57"/>
  <c r="D190" i="57"/>
  <c r="D236" i="57"/>
  <c r="D199" i="57"/>
  <c r="D208" i="57"/>
  <c r="C239" i="57"/>
  <c r="D239" i="57" s="1"/>
  <c r="D259" i="57"/>
  <c r="D267" i="57"/>
  <c r="D275" i="57"/>
  <c r="D283" i="57"/>
  <c r="D291" i="57"/>
  <c r="D260" i="57"/>
  <c r="D268" i="57"/>
  <c r="D276" i="57"/>
  <c r="D284" i="57"/>
  <c r="D292" i="57"/>
  <c r="D254" i="57"/>
  <c r="D262" i="57"/>
  <c r="D270" i="57"/>
  <c r="D278" i="57"/>
  <c r="D286" i="57"/>
  <c r="D294" i="57"/>
  <c r="D247" i="57"/>
  <c r="D255" i="57"/>
  <c r="D263" i="57"/>
  <c r="D271" i="57"/>
  <c r="D279" i="57"/>
  <c r="D287" i="57"/>
  <c r="D295" i="57"/>
  <c r="D256" i="57"/>
  <c r="D264" i="57"/>
  <c r="D272" i="57"/>
  <c r="D280" i="57"/>
  <c r="D288" i="57"/>
  <c r="D296" i="57"/>
  <c r="D266" i="57"/>
  <c r="D289" i="57"/>
  <c r="D243" i="57"/>
  <c r="D252" i="57"/>
  <c r="D269" i="57"/>
  <c r="D290" i="57"/>
  <c r="D244" i="57"/>
  <c r="D253" i="57"/>
  <c r="D240" i="57"/>
  <c r="D282" i="57"/>
  <c r="D273" i="57"/>
  <c r="D293" i="57"/>
  <c r="D245" i="57"/>
  <c r="D258" i="57"/>
  <c r="D274" i="57"/>
  <c r="D297" i="57"/>
  <c r="D246" i="57"/>
  <c r="D281" i="57"/>
  <c r="D249" i="57"/>
  <c r="D261" i="57"/>
  <c r="D257" i="57"/>
  <c r="D277" i="57"/>
  <c r="D248" i="57"/>
  <c r="D250" i="57"/>
  <c r="D251" i="57"/>
  <c r="D265" i="57"/>
  <c r="D285" i="57"/>
  <c r="D241" i="57"/>
  <c r="D242" i="57"/>
  <c r="D48" i="57"/>
  <c r="D47" i="57"/>
  <c r="D46" i="57"/>
  <c r="C298" i="57"/>
  <c r="D298" i="57" s="1"/>
  <c r="C357" i="57"/>
  <c r="D357" i="57" s="1"/>
  <c r="B357" i="57" a="1"/>
  <c r="B357" i="57" s="1"/>
  <c r="B298" i="57" a="1"/>
  <c r="B298" i="57" s="1"/>
  <c r="B239" i="57" a="1"/>
  <c r="B239" i="57" s="1"/>
  <c r="B180" i="57" a="1"/>
  <c r="B180" i="57" s="1"/>
  <c r="C121" i="57" a="1"/>
  <c r="B121" i="57" a="1"/>
  <c r="B121" i="57" s="1"/>
  <c r="C62" i="57" a="1"/>
  <c r="B62" i="57" a="1"/>
  <c r="B62" i="57" s="1"/>
  <c r="B3" i="57" a="1"/>
  <c r="B3" i="57" s="1"/>
  <c r="A60" i="59"/>
  <c r="A61" i="59" s="1"/>
  <c r="A59" i="59"/>
  <c r="A53" i="59"/>
  <c r="A54" i="59" s="1"/>
  <c r="A55" i="59" s="1"/>
  <c r="A52" i="59"/>
  <c r="A47" i="59"/>
  <c r="A48" i="59" s="1"/>
  <c r="A49" i="59" s="1"/>
  <c r="A50" i="59" s="1"/>
  <c r="A51" i="59" s="1"/>
  <c r="A39" i="59"/>
  <c r="A40" i="59" s="1"/>
  <c r="A41" i="59" s="1"/>
  <c r="A42" i="59" s="1"/>
  <c r="A43" i="59" s="1"/>
  <c r="A44" i="59" s="1"/>
  <c r="A45" i="59" s="1"/>
  <c r="A46" i="59" s="1"/>
  <c r="A34" i="59"/>
  <c r="A35" i="59" s="1"/>
  <c r="A36" i="59" s="1"/>
  <c r="A37" i="59" s="1"/>
  <c r="A31" i="59"/>
  <c r="A32" i="59" s="1"/>
  <c r="A33" i="59" s="1"/>
  <c r="A26" i="59"/>
  <c r="A27" i="59" s="1"/>
  <c r="A28" i="59" s="1"/>
  <c r="A29" i="59" s="1"/>
  <c r="A25" i="59"/>
  <c r="A16" i="59"/>
  <c r="A17" i="59" s="1"/>
  <c r="A18" i="59" s="1"/>
  <c r="A19" i="59" s="1"/>
  <c r="A20" i="59" s="1"/>
  <c r="A21" i="59" s="1"/>
  <c r="A22" i="59" s="1"/>
  <c r="A14" i="59"/>
  <c r="A11" i="59"/>
  <c r="A12" i="59" s="1"/>
  <c r="A13" i="59" s="1"/>
  <c r="R69" i="59"/>
  <c r="S6" i="47" s="1"/>
  <c r="A9" i="59"/>
  <c r="A10" i="59" s="1"/>
  <c r="D125" i="57" l="1"/>
  <c r="D133" i="57"/>
  <c r="D141" i="57"/>
  <c r="D149" i="57"/>
  <c r="D157" i="57"/>
  <c r="D165" i="57"/>
  <c r="D173" i="57"/>
  <c r="D130" i="57"/>
  <c r="D139" i="57"/>
  <c r="D148" i="57"/>
  <c r="D158" i="57"/>
  <c r="D167" i="57"/>
  <c r="D176" i="57"/>
  <c r="D122" i="57"/>
  <c r="D131" i="57"/>
  <c r="D140" i="57"/>
  <c r="D150" i="57"/>
  <c r="D159" i="57"/>
  <c r="D168" i="57"/>
  <c r="D177" i="57"/>
  <c r="D145" i="57"/>
  <c r="D172" i="57"/>
  <c r="D123" i="57"/>
  <c r="D132" i="57"/>
  <c r="D142" i="57"/>
  <c r="D151" i="57"/>
  <c r="D160" i="57"/>
  <c r="D169" i="57"/>
  <c r="D178" i="57"/>
  <c r="D136" i="57"/>
  <c r="D163" i="57"/>
  <c r="D124" i="57"/>
  <c r="D134" i="57"/>
  <c r="D143" i="57"/>
  <c r="D152" i="57"/>
  <c r="D161" i="57"/>
  <c r="D170" i="57"/>
  <c r="D179" i="57"/>
  <c r="D127" i="57"/>
  <c r="D154" i="57"/>
  <c r="D128" i="57"/>
  <c r="D137" i="57"/>
  <c r="D146" i="57"/>
  <c r="D155" i="57"/>
  <c r="D164" i="57"/>
  <c r="D174" i="57"/>
  <c r="D126" i="57"/>
  <c r="D135" i="57"/>
  <c r="D144" i="57"/>
  <c r="D153" i="57"/>
  <c r="D162" i="57"/>
  <c r="D171" i="57"/>
  <c r="D147" i="57"/>
  <c r="D156" i="57"/>
  <c r="D166" i="57"/>
  <c r="D175" i="57"/>
  <c r="D129" i="57"/>
  <c r="D138" i="57"/>
  <c r="D64" i="57"/>
  <c r="D72" i="57"/>
  <c r="D80" i="57"/>
  <c r="D88" i="57"/>
  <c r="D96" i="57"/>
  <c r="D104" i="57"/>
  <c r="D112" i="57"/>
  <c r="D120" i="57"/>
  <c r="D69" i="57"/>
  <c r="D78" i="57"/>
  <c r="D87" i="57"/>
  <c r="D97" i="57"/>
  <c r="D106" i="57"/>
  <c r="D115" i="57"/>
  <c r="D70" i="57"/>
  <c r="D79" i="57"/>
  <c r="D89" i="57"/>
  <c r="D98" i="57"/>
  <c r="D107" i="57"/>
  <c r="D116" i="57"/>
  <c r="D93" i="57"/>
  <c r="D71" i="57"/>
  <c r="D81" i="57"/>
  <c r="D90" i="57"/>
  <c r="D99" i="57"/>
  <c r="D108" i="57"/>
  <c r="D117" i="57"/>
  <c r="D75" i="57"/>
  <c r="D102" i="57"/>
  <c r="D63" i="57"/>
  <c r="D73" i="57"/>
  <c r="D82" i="57"/>
  <c r="D91" i="57"/>
  <c r="D100" i="57"/>
  <c r="D109" i="57"/>
  <c r="D118" i="57"/>
  <c r="D66" i="57"/>
  <c r="D84" i="57"/>
  <c r="D111" i="57"/>
  <c r="D67" i="57"/>
  <c r="D76" i="57"/>
  <c r="D85" i="57"/>
  <c r="D94" i="57"/>
  <c r="D103" i="57"/>
  <c r="D113" i="57"/>
  <c r="D65" i="57"/>
  <c r="D74" i="57"/>
  <c r="D83" i="57"/>
  <c r="D92" i="57"/>
  <c r="D101" i="57"/>
  <c r="D110" i="57"/>
  <c r="D119" i="57"/>
  <c r="D77" i="57"/>
  <c r="D86" i="57"/>
  <c r="D95" i="57"/>
  <c r="D105" i="57"/>
  <c r="D114" i="57"/>
  <c r="D68" i="57"/>
  <c r="C62" i="57"/>
  <c r="D62" i="57" s="1"/>
  <c r="C121" i="57"/>
  <c r="D121" i="57" s="1"/>
  <c r="Q66" i="53"/>
  <c r="A26" i="52"/>
  <c r="A27" i="52" s="1"/>
  <c r="A28" i="52" s="1"/>
  <c r="A29" i="52" s="1"/>
  <c r="A31" i="52"/>
  <c r="A32" i="52" s="1"/>
  <c r="A33" i="52" s="1"/>
  <c r="A34" i="52"/>
  <c r="A35" i="52" s="1"/>
  <c r="A36" i="52" s="1"/>
  <c r="A37" i="52" s="1"/>
  <c r="A39" i="52"/>
  <c r="A40" i="52" s="1"/>
  <c r="A41" i="52" s="1"/>
  <c r="A42" i="52" s="1"/>
  <c r="A43" i="52" s="1"/>
  <c r="A44" i="52" s="1"/>
  <c r="A45" i="52" s="1"/>
  <c r="A46" i="52" s="1"/>
  <c r="A47" i="52"/>
  <c r="A48" i="52" s="1"/>
  <c r="A49" i="52" s="1"/>
  <c r="A50" i="52" s="1"/>
  <c r="A51" i="52" s="1"/>
  <c r="A52" i="52"/>
  <c r="A53" i="52"/>
  <c r="A54" i="52" s="1"/>
  <c r="A55" i="52" s="1"/>
  <c r="A59" i="52"/>
  <c r="A60" i="52"/>
  <c r="A61" i="52" s="1"/>
  <c r="Q72" i="52"/>
  <c r="A9" i="52"/>
  <c r="A10" i="52" s="1"/>
  <c r="A11" i="52"/>
  <c r="A12" i="52" s="1"/>
  <c r="A13" i="52" s="1"/>
  <c r="A14" i="52"/>
  <c r="A16" i="52"/>
  <c r="A17" i="52" s="1"/>
  <c r="A18" i="52" s="1"/>
  <c r="A19" i="52" s="1"/>
  <c r="A20" i="52" s="1"/>
  <c r="A21" i="52" s="1"/>
  <c r="A22" i="52" s="1"/>
  <c r="A25" i="52"/>
  <c r="Q72" i="51"/>
  <c r="A61" i="51"/>
  <c r="A62" i="51" s="1"/>
  <c r="A60" i="51"/>
  <c r="A54" i="51"/>
  <c r="A55" i="51" s="1"/>
  <c r="A56" i="51" s="1"/>
  <c r="A53" i="51"/>
  <c r="A47" i="51"/>
  <c r="A48" i="51" s="1"/>
  <c r="A49" i="51" s="1"/>
  <c r="A50" i="51" s="1"/>
  <c r="A51" i="51" s="1"/>
  <c r="A52" i="51" s="1"/>
  <c r="A39" i="51"/>
  <c r="A40" i="51" s="1"/>
  <c r="A41" i="51" s="1"/>
  <c r="A42" i="51" s="1"/>
  <c r="A43" i="51" s="1"/>
  <c r="A44" i="51" s="1"/>
  <c r="A45" i="51" s="1"/>
  <c r="A46" i="51" s="1"/>
  <c r="A34" i="51"/>
  <c r="A35" i="51" s="1"/>
  <c r="A36" i="51" s="1"/>
  <c r="A37" i="51" s="1"/>
  <c r="A31" i="51"/>
  <c r="A32" i="51" s="1"/>
  <c r="A33" i="51" s="1"/>
  <c r="A26" i="51"/>
  <c r="A27" i="51" s="1"/>
  <c r="A28" i="51" s="1"/>
  <c r="A29" i="51" s="1"/>
  <c r="A25" i="51"/>
  <c r="A17" i="51"/>
  <c r="A14" i="51"/>
  <c r="A11" i="51"/>
  <c r="A10" i="51"/>
  <c r="Q75" i="50"/>
  <c r="R74" i="50"/>
  <c r="S4" i="47" s="1"/>
  <c r="Q72" i="49"/>
  <c r="S8" i="47" l="1"/>
  <c r="A12" i="51"/>
  <c r="A13" i="51" s="1"/>
  <c r="A18" i="51"/>
  <c r="A19" i="51" s="1"/>
  <c r="R71" i="49"/>
  <c r="S7" i="47" s="1"/>
  <c r="R65" i="53"/>
  <c r="S12" i="47" s="1"/>
  <c r="S9" i="47"/>
  <c r="A20" i="51" l="1"/>
  <c r="A21" i="51" s="1"/>
  <c r="A22" i="51" s="1"/>
  <c r="T14" i="47"/>
  <c r="T16" i="47"/>
  <c r="T15" i="47"/>
  <c r="T12" i="47"/>
  <c r="O5" i="47" l="1"/>
  <c r="O6" i="47"/>
  <c r="O7" i="47"/>
  <c r="O8" i="47"/>
  <c r="O9" i="47"/>
  <c r="O10" i="47"/>
  <c r="O11" i="47"/>
  <c r="O12" i="47"/>
  <c r="O4" i="47"/>
  <c r="R105" i="46" l="1"/>
  <c r="T105" i="46" s="1"/>
  <c r="R166" i="48"/>
  <c r="T166" i="48" s="1"/>
  <c r="R165" i="48"/>
  <c r="T165" i="48" s="1"/>
  <c r="R164" i="48"/>
  <c r="T164" i="48" s="1"/>
  <c r="A163" i="48"/>
  <c r="A164" i="48" s="1"/>
  <c r="A165" i="48" s="1"/>
  <c r="A166" i="48" s="1"/>
  <c r="R161" i="48"/>
  <c r="T161" i="48" s="1"/>
  <c r="R160" i="48"/>
  <c r="T160" i="48" s="1"/>
  <c r="R159" i="48"/>
  <c r="T159" i="48" s="1"/>
  <c r="R158" i="48"/>
  <c r="A157" i="48"/>
  <c r="A158" i="48" s="1"/>
  <c r="A159" i="48" s="1"/>
  <c r="A160" i="48" s="1"/>
  <c r="A161" i="48" s="1"/>
  <c r="R155" i="48"/>
  <c r="T155" i="48" s="1"/>
  <c r="R154" i="48"/>
  <c r="T154" i="48" s="1"/>
  <c r="R151" i="48"/>
  <c r="T151" i="48" s="1"/>
  <c r="R150" i="48"/>
  <c r="T150" i="48" s="1"/>
  <c r="R149" i="48"/>
  <c r="T149" i="48" s="1"/>
  <c r="A149" i="48"/>
  <c r="A150" i="48" s="1"/>
  <c r="A151" i="48" s="1"/>
  <c r="R146" i="48"/>
  <c r="T146" i="48" s="1"/>
  <c r="R145" i="48"/>
  <c r="T145" i="48" s="1"/>
  <c r="R144" i="48"/>
  <c r="T144" i="48" s="1"/>
  <c r="R143" i="48"/>
  <c r="T143" i="48" s="1"/>
  <c r="R142" i="48"/>
  <c r="T142" i="48" s="1"/>
  <c r="R141" i="48"/>
  <c r="T141" i="48" s="1"/>
  <c r="R140" i="48"/>
  <c r="T140" i="48" s="1"/>
  <c r="R139" i="48"/>
  <c r="T139" i="48" s="1"/>
  <c r="R138" i="48"/>
  <c r="T138" i="48" s="1"/>
  <c r="R137" i="48"/>
  <c r="T137" i="48" s="1"/>
  <c r="R136" i="48"/>
  <c r="T136" i="48" s="1"/>
  <c r="R135" i="48"/>
  <c r="T135" i="48" s="1"/>
  <c r="R134" i="48"/>
  <c r="A133" i="48"/>
  <c r="A134" i="48" s="1"/>
  <c r="A135" i="48" s="1"/>
  <c r="A136" i="48" s="1"/>
  <c r="A137" i="48" s="1"/>
  <c r="A138" i="48" s="1"/>
  <c r="A139" i="48" s="1"/>
  <c r="A140" i="48" s="1"/>
  <c r="A141" i="48" s="1"/>
  <c r="A142" i="48" s="1"/>
  <c r="A143" i="48" s="1"/>
  <c r="A144" i="48" s="1"/>
  <c r="A145" i="48" s="1"/>
  <c r="A146" i="48" s="1"/>
  <c r="R131" i="48"/>
  <c r="T131" i="48" s="1"/>
  <c r="R130" i="48"/>
  <c r="T130" i="48" s="1"/>
  <c r="R129" i="48"/>
  <c r="T129" i="48" s="1"/>
  <c r="R128" i="48"/>
  <c r="T128" i="48" s="1"/>
  <c r="R127" i="48"/>
  <c r="T127" i="48" s="1"/>
  <c r="R126" i="48"/>
  <c r="T126" i="48" s="1"/>
  <c r="A126" i="48"/>
  <c r="A127" i="48" s="1"/>
  <c r="A128" i="48" s="1"/>
  <c r="A129" i="48" s="1"/>
  <c r="A130" i="48" s="1"/>
  <c r="A131" i="48" s="1"/>
  <c r="R123" i="48"/>
  <c r="T123" i="48" s="1"/>
  <c r="R122" i="48"/>
  <c r="T122" i="48" s="1"/>
  <c r="R121" i="48"/>
  <c r="T121" i="48" s="1"/>
  <c r="R120" i="48"/>
  <c r="T120" i="48" s="1"/>
  <c r="R119" i="48"/>
  <c r="T119" i="48" s="1"/>
  <c r="R118" i="48"/>
  <c r="T118" i="48" s="1"/>
  <c r="R117" i="48"/>
  <c r="T117" i="48" s="1"/>
  <c r="R116" i="48"/>
  <c r="T116" i="48" s="1"/>
  <c r="A116" i="48"/>
  <c r="A117" i="48" s="1"/>
  <c r="A118" i="48" s="1"/>
  <c r="A119" i="48" s="1"/>
  <c r="A120" i="48" s="1"/>
  <c r="A121" i="48" s="1"/>
  <c r="A122" i="48" s="1"/>
  <c r="A123" i="48" s="1"/>
  <c r="A107" i="48"/>
  <c r="A108" i="48" s="1"/>
  <c r="A109" i="48" s="1"/>
  <c r="A110" i="48" s="1"/>
  <c r="A111" i="48" s="1"/>
  <c r="A112" i="48" s="1"/>
  <c r="A113" i="48" s="1"/>
  <c r="R103" i="48"/>
  <c r="T103" i="48" s="1"/>
  <c r="R102" i="48"/>
  <c r="T102" i="48" s="1"/>
  <c r="R101" i="48"/>
  <c r="T101" i="48" s="1"/>
  <c r="A101" i="48"/>
  <c r="A102" i="48" s="1"/>
  <c r="A103" i="48" s="1"/>
  <c r="A104" i="48" s="1"/>
  <c r="R99" i="48"/>
  <c r="T99" i="48" s="1"/>
  <c r="R98" i="48"/>
  <c r="T98" i="48" s="1"/>
  <c r="R97" i="48"/>
  <c r="T97" i="48" s="1"/>
  <c r="A97" i="48"/>
  <c r="A98" i="48" s="1"/>
  <c r="A99" i="48" s="1"/>
  <c r="R90" i="48"/>
  <c r="T90" i="48" s="1"/>
  <c r="R89" i="48"/>
  <c r="T89" i="48" s="1"/>
  <c r="R88" i="48"/>
  <c r="T88" i="48" s="1"/>
  <c r="A88" i="48"/>
  <c r="A89" i="48" s="1"/>
  <c r="A90" i="48" s="1"/>
  <c r="A91" i="48" s="1"/>
  <c r="A92" i="48" s="1"/>
  <c r="A93" i="48" s="1"/>
  <c r="A94" i="48" s="1"/>
  <c r="R84" i="48"/>
  <c r="T84" i="48" s="1"/>
  <c r="R83" i="48"/>
  <c r="T83" i="48" s="1"/>
  <c r="R82" i="48"/>
  <c r="A81" i="48"/>
  <c r="A82" i="48" s="1"/>
  <c r="A83" i="48" s="1"/>
  <c r="A84" i="48" s="1"/>
  <c r="A58" i="48"/>
  <c r="A59" i="48" s="1"/>
  <c r="A60" i="48" s="1"/>
  <c r="A61" i="48" s="1"/>
  <c r="A62" i="48" s="1"/>
  <c r="A63" i="48" s="1"/>
  <c r="A64" i="48" s="1"/>
  <c r="A65" i="48" s="1"/>
  <c r="A66" i="48" s="1"/>
  <c r="A67" i="48" s="1"/>
  <c r="A68" i="48" s="1"/>
  <c r="A69" i="48" s="1"/>
  <c r="A70" i="48" s="1"/>
  <c r="A71" i="48" s="1"/>
  <c r="A72" i="48" s="1"/>
  <c r="A73" i="48" s="1"/>
  <c r="A74" i="48" s="1"/>
  <c r="A75" i="48" s="1"/>
  <c r="A76" i="48" s="1"/>
  <c r="A77" i="48" s="1"/>
  <c r="A78" i="48" s="1"/>
  <c r="A79" i="48" s="1"/>
  <c r="R53" i="48"/>
  <c r="T53" i="48" s="1"/>
  <c r="R46" i="48"/>
  <c r="T46" i="48" s="1"/>
  <c r="R45" i="48"/>
  <c r="T45" i="48" s="1"/>
  <c r="R44" i="48"/>
  <c r="T44" i="48" s="1"/>
  <c r="R43" i="48"/>
  <c r="T43" i="48" s="1"/>
  <c r="R42" i="48"/>
  <c r="T42" i="48" s="1"/>
  <c r="R41" i="48"/>
  <c r="T41" i="48" s="1"/>
  <c r="R40" i="48"/>
  <c r="T40" i="48" s="1"/>
  <c r="R39" i="48"/>
  <c r="A39" i="48"/>
  <c r="A40" i="48" s="1"/>
  <c r="A41" i="48" s="1"/>
  <c r="A42" i="48" s="1"/>
  <c r="A43" i="48" s="1"/>
  <c r="A44" i="48" s="1"/>
  <c r="A45" i="48" s="1"/>
  <c r="A46" i="48" s="1"/>
  <c r="A47" i="48" s="1"/>
  <c r="A48" i="48" s="1"/>
  <c r="A49" i="48" s="1"/>
  <c r="A50" i="48" s="1"/>
  <c r="A51" i="48" s="1"/>
  <c r="A52" i="48" s="1"/>
  <c r="A53" i="48" s="1"/>
  <c r="A54" i="48" s="1"/>
  <c r="A55" i="48" s="1"/>
  <c r="R37" i="48"/>
  <c r="T37" i="48" s="1"/>
  <c r="R36" i="48"/>
  <c r="T36" i="48" s="1"/>
  <c r="R35" i="48"/>
  <c r="T35" i="48" s="1"/>
  <c r="A35" i="48"/>
  <c r="A36" i="48" s="1"/>
  <c r="A37" i="48" s="1"/>
  <c r="R31" i="48"/>
  <c r="T31" i="48" s="1"/>
  <c r="R30" i="48"/>
  <c r="T30" i="48" s="1"/>
  <c r="A30" i="48"/>
  <c r="A31" i="48" s="1"/>
  <c r="A32" i="48" s="1"/>
  <c r="R27" i="48"/>
  <c r="T27" i="48" s="1"/>
  <c r="R26" i="48"/>
  <c r="T26" i="48" s="1"/>
  <c r="R25" i="48"/>
  <c r="T25" i="48" s="1"/>
  <c r="R24" i="48"/>
  <c r="T24" i="48" s="1"/>
  <c r="R23" i="48"/>
  <c r="T23" i="48" s="1"/>
  <c r="R22" i="48"/>
  <c r="T22" i="48" s="1"/>
  <c r="R21" i="48"/>
  <c r="T21" i="48" s="1"/>
  <c r="R20" i="48"/>
  <c r="A20" i="48"/>
  <c r="A21" i="48" s="1"/>
  <c r="A22" i="48" s="1"/>
  <c r="A23" i="48" s="1"/>
  <c r="A24" i="48" s="1"/>
  <c r="A25" i="48" s="1"/>
  <c r="A26" i="48" s="1"/>
  <c r="A27" i="48" s="1"/>
  <c r="R17" i="48"/>
  <c r="T17" i="48" s="1"/>
  <c r="R16" i="48"/>
  <c r="T16" i="48" s="1"/>
  <c r="R15" i="48"/>
  <c r="T15" i="48" s="1"/>
  <c r="R14" i="48"/>
  <c r="T14" i="48" s="1"/>
  <c r="R13" i="48"/>
  <c r="T13" i="48" s="1"/>
  <c r="A13" i="48"/>
  <c r="A14" i="48" s="1"/>
  <c r="A15" i="48" s="1"/>
  <c r="A16" i="48" s="1"/>
  <c r="A17" i="48" s="1"/>
  <c r="R11" i="48"/>
  <c r="T11" i="48" s="1"/>
  <c r="R10" i="48"/>
  <c r="A10" i="48"/>
  <c r="A11" i="48" s="1"/>
  <c r="R46" i="45"/>
  <c r="T46" i="45" s="1"/>
  <c r="R166" i="45"/>
  <c r="T166" i="45" s="1"/>
  <c r="R165" i="45"/>
  <c r="T165" i="45" s="1"/>
  <c r="R164" i="45"/>
  <c r="T164" i="45" s="1"/>
  <c r="R161" i="45"/>
  <c r="T161" i="45" s="1"/>
  <c r="R160" i="45"/>
  <c r="T160" i="45" s="1"/>
  <c r="R159" i="45"/>
  <c r="T159" i="45" s="1"/>
  <c r="R158" i="45"/>
  <c r="T158" i="45" s="1"/>
  <c r="R155" i="45"/>
  <c r="T155" i="45" s="1"/>
  <c r="R154" i="45"/>
  <c r="T154" i="45" s="1"/>
  <c r="R151" i="45"/>
  <c r="T151" i="45" s="1"/>
  <c r="R150" i="45"/>
  <c r="T150" i="45" s="1"/>
  <c r="R149" i="45"/>
  <c r="T149" i="45" s="1"/>
  <c r="R146" i="45"/>
  <c r="T146" i="45" s="1"/>
  <c r="R145" i="45"/>
  <c r="T145" i="45" s="1"/>
  <c r="R144" i="45"/>
  <c r="T144" i="45" s="1"/>
  <c r="R143" i="45"/>
  <c r="T143" i="45" s="1"/>
  <c r="R142" i="45"/>
  <c r="T142" i="45" s="1"/>
  <c r="R141" i="45"/>
  <c r="T141" i="45" s="1"/>
  <c r="R140" i="45"/>
  <c r="T140" i="45" s="1"/>
  <c r="R139" i="45"/>
  <c r="T139" i="45" s="1"/>
  <c r="R138" i="45"/>
  <c r="T138" i="45" s="1"/>
  <c r="R137" i="45"/>
  <c r="T137" i="45" s="1"/>
  <c r="R136" i="45"/>
  <c r="T136" i="45" s="1"/>
  <c r="R135" i="45"/>
  <c r="T135" i="45" s="1"/>
  <c r="R134" i="45"/>
  <c r="T134" i="45" s="1"/>
  <c r="R131" i="45"/>
  <c r="T131" i="45" s="1"/>
  <c r="R130" i="45"/>
  <c r="T130" i="45" s="1"/>
  <c r="R129" i="45"/>
  <c r="T129" i="45" s="1"/>
  <c r="R128" i="45"/>
  <c r="T128" i="45" s="1"/>
  <c r="R127" i="45"/>
  <c r="T127" i="45" s="1"/>
  <c r="R126" i="45"/>
  <c r="T126" i="45" s="1"/>
  <c r="R123" i="45"/>
  <c r="T123" i="45" s="1"/>
  <c r="R122" i="45"/>
  <c r="T122" i="45" s="1"/>
  <c r="R121" i="45"/>
  <c r="T121" i="45" s="1"/>
  <c r="R120" i="45"/>
  <c r="T120" i="45" s="1"/>
  <c r="R119" i="45"/>
  <c r="T119" i="45" s="1"/>
  <c r="R118" i="45"/>
  <c r="T118" i="45" s="1"/>
  <c r="R117" i="45"/>
  <c r="T117" i="45" s="1"/>
  <c r="R116" i="45"/>
  <c r="T116" i="45" s="1"/>
  <c r="R103" i="45"/>
  <c r="T103" i="45" s="1"/>
  <c r="R102" i="45"/>
  <c r="T102" i="45" s="1"/>
  <c r="R101" i="45"/>
  <c r="T101" i="45" s="1"/>
  <c r="R99" i="45"/>
  <c r="T99" i="45" s="1"/>
  <c r="R98" i="45"/>
  <c r="T98" i="45" s="1"/>
  <c r="R97" i="45"/>
  <c r="T97" i="45" s="1"/>
  <c r="R90" i="45"/>
  <c r="T90" i="45" s="1"/>
  <c r="R89" i="45"/>
  <c r="T89" i="45" s="1"/>
  <c r="R88" i="45"/>
  <c r="T88" i="45" s="1"/>
  <c r="R84" i="45"/>
  <c r="T84" i="45" s="1"/>
  <c r="R83" i="45"/>
  <c r="T83" i="45" s="1"/>
  <c r="R82" i="45"/>
  <c r="T82" i="45" s="1"/>
  <c r="R53" i="45"/>
  <c r="T53" i="45" s="1"/>
  <c r="R45" i="45"/>
  <c r="T45" i="45" s="1"/>
  <c r="R44" i="45"/>
  <c r="T44" i="45" s="1"/>
  <c r="R43" i="45"/>
  <c r="T43" i="45" s="1"/>
  <c r="R42" i="45"/>
  <c r="T42" i="45" s="1"/>
  <c r="R41" i="45"/>
  <c r="T41" i="45" s="1"/>
  <c r="R40" i="45"/>
  <c r="T40" i="45" s="1"/>
  <c r="R39" i="45"/>
  <c r="T39" i="45" s="1"/>
  <c r="R37" i="45"/>
  <c r="R36" i="45"/>
  <c r="T36" i="45" s="1"/>
  <c r="R35" i="45"/>
  <c r="T35" i="45" s="1"/>
  <c r="R31" i="45"/>
  <c r="T31" i="45" s="1"/>
  <c r="R30" i="45"/>
  <c r="T30" i="45" s="1"/>
  <c r="R27" i="45"/>
  <c r="T27" i="45" s="1"/>
  <c r="R26" i="45"/>
  <c r="T26" i="45" s="1"/>
  <c r="R25" i="45"/>
  <c r="T25" i="45" s="1"/>
  <c r="R24" i="45"/>
  <c r="T24" i="45" s="1"/>
  <c r="R23" i="45"/>
  <c r="T23" i="45" s="1"/>
  <c r="R22" i="45"/>
  <c r="T22" i="45" s="1"/>
  <c r="R21" i="45"/>
  <c r="T21" i="45" s="1"/>
  <c r="R20" i="45"/>
  <c r="T20" i="45" s="1"/>
  <c r="R17" i="45"/>
  <c r="T17" i="45" s="1"/>
  <c r="R16" i="45"/>
  <c r="T16" i="45" s="1"/>
  <c r="R15" i="45"/>
  <c r="T15" i="45" s="1"/>
  <c r="R14" i="45"/>
  <c r="T14" i="45" s="1"/>
  <c r="R13" i="45"/>
  <c r="T13" i="45" s="1"/>
  <c r="R11" i="45"/>
  <c r="T11" i="45" s="1"/>
  <c r="R10" i="45"/>
  <c r="T10" i="45" s="1"/>
  <c r="R166" i="46"/>
  <c r="T166" i="46" s="1"/>
  <c r="R165" i="46"/>
  <c r="T165" i="46" s="1"/>
  <c r="R164" i="46"/>
  <c r="T164" i="46" s="1"/>
  <c r="R161" i="46"/>
  <c r="T161" i="46" s="1"/>
  <c r="R160" i="46"/>
  <c r="T160" i="46" s="1"/>
  <c r="R159" i="46"/>
  <c r="T159" i="46" s="1"/>
  <c r="R158" i="46"/>
  <c r="T158" i="46" s="1"/>
  <c r="R155" i="46"/>
  <c r="T155" i="46" s="1"/>
  <c r="R154" i="46"/>
  <c r="T154" i="46" s="1"/>
  <c r="R151" i="46"/>
  <c r="T151" i="46" s="1"/>
  <c r="R150" i="46"/>
  <c r="T150" i="46" s="1"/>
  <c r="R149" i="46"/>
  <c r="T149" i="46" s="1"/>
  <c r="R146" i="46"/>
  <c r="T146" i="46" s="1"/>
  <c r="R145" i="46"/>
  <c r="T145" i="46" s="1"/>
  <c r="R144" i="46"/>
  <c r="T144" i="46" s="1"/>
  <c r="R143" i="46"/>
  <c r="T143" i="46" s="1"/>
  <c r="R142" i="46"/>
  <c r="T142" i="46" s="1"/>
  <c r="R141" i="46"/>
  <c r="T141" i="46" s="1"/>
  <c r="R140" i="46"/>
  <c r="T140" i="46" s="1"/>
  <c r="R139" i="46"/>
  <c r="T139" i="46" s="1"/>
  <c r="R138" i="46"/>
  <c r="T138" i="46" s="1"/>
  <c r="R137" i="46"/>
  <c r="T137" i="46" s="1"/>
  <c r="R136" i="46"/>
  <c r="T136" i="46" s="1"/>
  <c r="R135" i="46"/>
  <c r="T135" i="46" s="1"/>
  <c r="R134" i="46"/>
  <c r="T134" i="46" s="1"/>
  <c r="R131" i="46"/>
  <c r="T131" i="46" s="1"/>
  <c r="R130" i="46"/>
  <c r="T130" i="46" s="1"/>
  <c r="R129" i="46"/>
  <c r="T129" i="46" s="1"/>
  <c r="R128" i="46"/>
  <c r="T128" i="46" s="1"/>
  <c r="R127" i="46"/>
  <c r="T127" i="46" s="1"/>
  <c r="R126" i="46"/>
  <c r="T126" i="46" s="1"/>
  <c r="R123" i="46"/>
  <c r="T123" i="46" s="1"/>
  <c r="R122" i="46"/>
  <c r="T122" i="46" s="1"/>
  <c r="R121" i="46"/>
  <c r="T121" i="46" s="1"/>
  <c r="R120" i="46"/>
  <c r="T120" i="46" s="1"/>
  <c r="R119" i="46"/>
  <c r="T119" i="46" s="1"/>
  <c r="R118" i="46"/>
  <c r="T118" i="46" s="1"/>
  <c r="R117" i="46"/>
  <c r="T117" i="46" s="1"/>
  <c r="R116" i="46"/>
  <c r="T116" i="46" s="1"/>
  <c r="R103" i="46"/>
  <c r="T103" i="46" s="1"/>
  <c r="R102" i="46"/>
  <c r="T102" i="46" s="1"/>
  <c r="R101" i="46"/>
  <c r="T101" i="46" s="1"/>
  <c r="R99" i="46"/>
  <c r="T99" i="46" s="1"/>
  <c r="R98" i="46"/>
  <c r="T98" i="46" s="1"/>
  <c r="R97" i="46"/>
  <c r="T97" i="46" s="1"/>
  <c r="R94" i="46"/>
  <c r="T94" i="46" s="1"/>
  <c r="R93" i="46"/>
  <c r="T93" i="46" s="1"/>
  <c r="R92" i="46"/>
  <c r="T92" i="46" s="1"/>
  <c r="R91" i="46"/>
  <c r="T91" i="46" s="1"/>
  <c r="R90" i="46"/>
  <c r="T90" i="46" s="1"/>
  <c r="R89" i="46"/>
  <c r="T89" i="46" s="1"/>
  <c r="R88" i="46"/>
  <c r="T88" i="46" s="1"/>
  <c r="R84" i="46"/>
  <c r="T84" i="46" s="1"/>
  <c r="R83" i="46"/>
  <c r="T83" i="46" s="1"/>
  <c r="R82" i="46"/>
  <c r="T82" i="46" s="1"/>
  <c r="R53" i="46"/>
  <c r="T53" i="46" s="1"/>
  <c r="R46" i="46"/>
  <c r="T46" i="46" s="1"/>
  <c r="R45" i="46"/>
  <c r="T45" i="46" s="1"/>
  <c r="R44" i="46"/>
  <c r="T44" i="46" s="1"/>
  <c r="R43" i="46"/>
  <c r="T43" i="46" s="1"/>
  <c r="R42" i="46"/>
  <c r="T42" i="46" s="1"/>
  <c r="R41" i="46"/>
  <c r="T41" i="46" s="1"/>
  <c r="R40" i="46"/>
  <c r="T40" i="46" s="1"/>
  <c r="R39" i="46"/>
  <c r="T39" i="46" s="1"/>
  <c r="R37" i="46"/>
  <c r="T37" i="46" s="1"/>
  <c r="R36" i="46"/>
  <c r="T36" i="46" s="1"/>
  <c r="R35" i="46"/>
  <c r="T35" i="46" s="1"/>
  <c r="R31" i="46"/>
  <c r="T31" i="46" s="1"/>
  <c r="R30" i="46"/>
  <c r="T30" i="46" s="1"/>
  <c r="R27" i="46"/>
  <c r="T27" i="46" s="1"/>
  <c r="R26" i="46"/>
  <c r="T26" i="46" s="1"/>
  <c r="R25" i="46"/>
  <c r="T25" i="46" s="1"/>
  <c r="R24" i="46"/>
  <c r="T24" i="46" s="1"/>
  <c r="R23" i="46"/>
  <c r="T23" i="46" s="1"/>
  <c r="R22" i="46"/>
  <c r="T22" i="46" s="1"/>
  <c r="R21" i="46"/>
  <c r="T21" i="46" s="1"/>
  <c r="R20" i="46"/>
  <c r="T20" i="46" s="1"/>
  <c r="R17" i="46"/>
  <c r="T17" i="46" s="1"/>
  <c r="R16" i="46"/>
  <c r="T16" i="46" s="1"/>
  <c r="R15" i="46"/>
  <c r="T15" i="46" s="1"/>
  <c r="R14" i="46"/>
  <c r="T14" i="46" s="1"/>
  <c r="R13" i="46"/>
  <c r="T13" i="46" s="1"/>
  <c r="R11" i="46"/>
  <c r="T11" i="46" s="1"/>
  <c r="R10" i="46"/>
  <c r="T10" i="46" s="1"/>
  <c r="P12" i="47"/>
  <c r="R167" i="48" l="1"/>
  <c r="T167" i="48" s="1"/>
  <c r="T7" i="47"/>
  <c r="T158" i="48"/>
  <c r="T37" i="45"/>
  <c r="W10" i="48"/>
  <c r="T9" i="47"/>
  <c r="T134" i="48"/>
  <c r="W143" i="48"/>
  <c r="T20" i="48"/>
  <c r="X22" i="48"/>
  <c r="T82" i="48"/>
  <c r="W83" i="48"/>
  <c r="T39" i="48"/>
  <c r="W45" i="48"/>
  <c r="S10" i="47"/>
  <c r="T10" i="47" s="1"/>
  <c r="R167" i="45"/>
  <c r="T167" i="45" s="1"/>
  <c r="V83" i="46"/>
  <c r="W103" i="46"/>
  <c r="W119" i="46"/>
  <c r="S11" i="47"/>
  <c r="T11" i="47" s="1"/>
  <c r="T10" i="48"/>
  <c r="R167" i="46"/>
  <c r="T167" i="46" s="1"/>
  <c r="S5" i="47"/>
  <c r="T5" i="47" s="1"/>
  <c r="P8" i="47"/>
  <c r="P4" i="47"/>
  <c r="P5" i="47"/>
  <c r="P6" i="47"/>
  <c r="P7" i="47"/>
  <c r="P9" i="47"/>
  <c r="P10" i="47"/>
  <c r="P11" i="47"/>
  <c r="T8" i="47" l="1"/>
  <c r="T4" i="47"/>
  <c r="T6" i="47"/>
  <c r="A163" i="46"/>
  <c r="A164" i="46" s="1"/>
  <c r="A165" i="46" s="1"/>
  <c r="A166" i="46" s="1"/>
  <c r="A157" i="46"/>
  <c r="A158" i="46" s="1"/>
  <c r="A159" i="46" s="1"/>
  <c r="A160" i="46" s="1"/>
  <c r="A161" i="46" s="1"/>
  <c r="A149" i="46"/>
  <c r="A150" i="46" s="1"/>
  <c r="A151" i="46" s="1"/>
  <c r="A133" i="46"/>
  <c r="A134" i="46" s="1"/>
  <c r="A135" i="46" s="1"/>
  <c r="A136" i="46" s="1"/>
  <c r="A137" i="46" s="1"/>
  <c r="A138" i="46" s="1"/>
  <c r="A139" i="46" s="1"/>
  <c r="A140" i="46" s="1"/>
  <c r="A141" i="46" s="1"/>
  <c r="A142" i="46" s="1"/>
  <c r="A143" i="46" s="1"/>
  <c r="A144" i="46" s="1"/>
  <c r="A145" i="46" s="1"/>
  <c r="A146" i="46" s="1"/>
  <c r="A126" i="46"/>
  <c r="A127" i="46" s="1"/>
  <c r="A128" i="46" s="1"/>
  <c r="A129" i="46" s="1"/>
  <c r="A130" i="46" s="1"/>
  <c r="A131" i="46" s="1"/>
  <c r="A116" i="46"/>
  <c r="A117" i="46" s="1"/>
  <c r="A118" i="46" s="1"/>
  <c r="A119" i="46" s="1"/>
  <c r="A120" i="46" s="1"/>
  <c r="A121" i="46" s="1"/>
  <c r="A122" i="46" s="1"/>
  <c r="A123" i="46" s="1"/>
  <c r="A107" i="46"/>
  <c r="A108" i="46" s="1"/>
  <c r="A109" i="46" s="1"/>
  <c r="A110" i="46" s="1"/>
  <c r="A111" i="46" s="1"/>
  <c r="A112" i="46" s="1"/>
  <c r="A113" i="46" s="1"/>
  <c r="A101" i="46"/>
  <c r="A102" i="46" s="1"/>
  <c r="A103" i="46" s="1"/>
  <c r="A104" i="46" s="1"/>
  <c r="A97" i="46"/>
  <c r="A98" i="46" s="1"/>
  <c r="A99" i="46" s="1"/>
  <c r="A88" i="46"/>
  <c r="A89" i="46" s="1"/>
  <c r="A90" i="46" s="1"/>
  <c r="A91" i="46" s="1"/>
  <c r="A92" i="46" s="1"/>
  <c r="A93" i="46" s="1"/>
  <c r="A94" i="46" s="1"/>
  <c r="A81" i="46"/>
  <c r="A82" i="46" s="1"/>
  <c r="A83" i="46" s="1"/>
  <c r="A84" i="46" s="1"/>
  <c r="A58" i="46"/>
  <c r="A59" i="46" s="1"/>
  <c r="A60" i="46" s="1"/>
  <c r="A61" i="46" s="1"/>
  <c r="A62" i="46" s="1"/>
  <c r="A63" i="46" s="1"/>
  <c r="A64" i="46" s="1"/>
  <c r="A65" i="46" s="1"/>
  <c r="A66" i="46" s="1"/>
  <c r="A67" i="46" s="1"/>
  <c r="A68" i="46" s="1"/>
  <c r="A69" i="46" s="1"/>
  <c r="A70" i="46" s="1"/>
  <c r="A71" i="46" s="1"/>
  <c r="A72" i="46" s="1"/>
  <c r="A73" i="46" s="1"/>
  <c r="A74" i="46" s="1"/>
  <c r="A75" i="46" s="1"/>
  <c r="A76" i="46" s="1"/>
  <c r="A77" i="46" s="1"/>
  <c r="A78" i="46" s="1"/>
  <c r="A79" i="46" s="1"/>
  <c r="A39" i="46"/>
  <c r="A40" i="46" s="1"/>
  <c r="A41" i="46" s="1"/>
  <c r="A42" i="46" s="1"/>
  <c r="A43" i="46" s="1"/>
  <c r="A44" i="46" s="1"/>
  <c r="A45" i="46" s="1"/>
  <c r="A46" i="46" s="1"/>
  <c r="A47" i="46" s="1"/>
  <c r="A48" i="46" s="1"/>
  <c r="A49" i="46" s="1"/>
  <c r="A50" i="46" s="1"/>
  <c r="A51" i="46" s="1"/>
  <c r="A52" i="46" s="1"/>
  <c r="A53" i="46" s="1"/>
  <c r="A54" i="46" s="1"/>
  <c r="A55" i="46" s="1"/>
  <c r="A35" i="46"/>
  <c r="A36" i="46" s="1"/>
  <c r="A37" i="46" s="1"/>
  <c r="A30" i="46"/>
  <c r="A31" i="46" s="1"/>
  <c r="A32" i="46" s="1"/>
  <c r="A20" i="46"/>
  <c r="A21" i="46" s="1"/>
  <c r="A22" i="46" s="1"/>
  <c r="A23" i="46" s="1"/>
  <c r="A24" i="46" s="1"/>
  <c r="A25" i="46" s="1"/>
  <c r="A26" i="46" s="1"/>
  <c r="A27" i="46" s="1"/>
  <c r="A13" i="46"/>
  <c r="A14" i="46" s="1"/>
  <c r="A15" i="46" s="1"/>
  <c r="A16" i="46" s="1"/>
  <c r="A17" i="46" s="1"/>
  <c r="A10" i="46"/>
  <c r="A11" i="46" s="1"/>
  <c r="A163" i="45"/>
  <c r="A164" i="45" s="1"/>
  <c r="A165" i="45" s="1"/>
  <c r="A166" i="45" s="1"/>
  <c r="A157" i="45"/>
  <c r="A158" i="45" s="1"/>
  <c r="A159" i="45" s="1"/>
  <c r="A160" i="45" s="1"/>
  <c r="A161" i="45" s="1"/>
  <c r="A149" i="45"/>
  <c r="A150" i="45" s="1"/>
  <c r="A151" i="45" s="1"/>
  <c r="A133" i="45"/>
  <c r="A134" i="45" s="1"/>
  <c r="A135" i="45" s="1"/>
  <c r="A136" i="45" s="1"/>
  <c r="A137" i="45" s="1"/>
  <c r="A138" i="45" s="1"/>
  <c r="A139" i="45" s="1"/>
  <c r="A140" i="45" s="1"/>
  <c r="A141" i="45" s="1"/>
  <c r="A142" i="45" s="1"/>
  <c r="A143" i="45" s="1"/>
  <c r="A144" i="45" s="1"/>
  <c r="A145" i="45" s="1"/>
  <c r="A146" i="45" s="1"/>
  <c r="A126" i="45"/>
  <c r="A127" i="45" s="1"/>
  <c r="A128" i="45" s="1"/>
  <c r="A129" i="45" s="1"/>
  <c r="A130" i="45" s="1"/>
  <c r="A131" i="45" s="1"/>
  <c r="A116" i="45"/>
  <c r="A117" i="45" s="1"/>
  <c r="A118" i="45" s="1"/>
  <c r="A119" i="45" s="1"/>
  <c r="A120" i="45" s="1"/>
  <c r="A121" i="45" s="1"/>
  <c r="A122" i="45" s="1"/>
  <c r="A123" i="45" s="1"/>
  <c r="A107" i="45"/>
  <c r="A108" i="45" s="1"/>
  <c r="A109" i="45" s="1"/>
  <c r="A110" i="45" s="1"/>
  <c r="A111" i="45" s="1"/>
  <c r="A112" i="45" s="1"/>
  <c r="A113" i="45" s="1"/>
  <c r="A101" i="45"/>
  <c r="A102" i="45" s="1"/>
  <c r="A103" i="45" s="1"/>
  <c r="A104" i="45" s="1"/>
  <c r="A97" i="45"/>
  <c r="A98" i="45" s="1"/>
  <c r="A99" i="45" s="1"/>
  <c r="A88" i="45"/>
  <c r="A89" i="45" s="1"/>
  <c r="A90" i="45" s="1"/>
  <c r="A91" i="45" s="1"/>
  <c r="A92" i="45" s="1"/>
  <c r="A93" i="45" s="1"/>
  <c r="A94" i="45" s="1"/>
  <c r="A81" i="45"/>
  <c r="A82" i="45" s="1"/>
  <c r="A83" i="45" s="1"/>
  <c r="A84" i="45" s="1"/>
  <c r="A58" i="45"/>
  <c r="A59" i="45" s="1"/>
  <c r="A60" i="45" s="1"/>
  <c r="A61" i="45" s="1"/>
  <c r="A62" i="45" s="1"/>
  <c r="A63" i="45" s="1"/>
  <c r="A64" i="45" s="1"/>
  <c r="A65" i="45" s="1"/>
  <c r="A66" i="45" s="1"/>
  <c r="A67" i="45" s="1"/>
  <c r="A68" i="45" s="1"/>
  <c r="A69" i="45" s="1"/>
  <c r="A70" i="45" s="1"/>
  <c r="A71" i="45" s="1"/>
  <c r="A72" i="45" s="1"/>
  <c r="A73" i="45" s="1"/>
  <c r="A74" i="45" s="1"/>
  <c r="A75" i="45" s="1"/>
  <c r="A76" i="45" s="1"/>
  <c r="A77" i="45" s="1"/>
  <c r="A78" i="45" s="1"/>
  <c r="A79" i="45" s="1"/>
  <c r="A39" i="45"/>
  <c r="A40" i="45" s="1"/>
  <c r="A41" i="45" s="1"/>
  <c r="A42" i="45" s="1"/>
  <c r="A43" i="45" s="1"/>
  <c r="A44" i="45" s="1"/>
  <c r="A45" i="45" s="1"/>
  <c r="A46" i="45" s="1"/>
  <c r="A47" i="45" s="1"/>
  <c r="A48" i="45" s="1"/>
  <c r="A49" i="45" s="1"/>
  <c r="A50" i="45" s="1"/>
  <c r="A51" i="45" s="1"/>
  <c r="A52" i="45" s="1"/>
  <c r="A53" i="45" s="1"/>
  <c r="A54" i="45" s="1"/>
  <c r="A55" i="45" s="1"/>
  <c r="A35" i="45"/>
  <c r="A36" i="45" s="1"/>
  <c r="A37" i="45" s="1"/>
  <c r="A30" i="45"/>
  <c r="A31" i="45" s="1"/>
  <c r="A32" i="45" s="1"/>
  <c r="A20" i="45"/>
  <c r="A21" i="45" s="1"/>
  <c r="A22" i="45" s="1"/>
  <c r="A23" i="45" s="1"/>
  <c r="A24" i="45" s="1"/>
  <c r="A25" i="45" s="1"/>
  <c r="A26" i="45" s="1"/>
  <c r="A27" i="45" s="1"/>
  <c r="A13" i="45"/>
  <c r="A14" i="45" s="1"/>
  <c r="A15" i="45" s="1"/>
  <c r="A16" i="45" s="1"/>
  <c r="A17" i="45" s="1"/>
  <c r="A10" i="45"/>
  <c r="A11" i="45" s="1"/>
  <c r="A163" i="42"/>
  <c r="A164" i="42" s="1"/>
  <c r="A165" i="42" s="1"/>
  <c r="A166" i="42" s="1"/>
  <c r="A157" i="42"/>
  <c r="A158" i="42" s="1"/>
  <c r="A159" i="42" s="1"/>
  <c r="A160" i="42" s="1"/>
  <c r="A161" i="42" s="1"/>
  <c r="A149" i="42"/>
  <c r="A150" i="42" s="1"/>
  <c r="A151" i="42" s="1"/>
  <c r="A133" i="42"/>
  <c r="A134" i="42" s="1"/>
  <c r="A135" i="42" s="1"/>
  <c r="A136" i="42" s="1"/>
  <c r="A137" i="42" s="1"/>
  <c r="A138" i="42" s="1"/>
  <c r="A139" i="42" s="1"/>
  <c r="A140" i="42" s="1"/>
  <c r="A141" i="42" s="1"/>
  <c r="A142" i="42" s="1"/>
  <c r="A143" i="42" s="1"/>
  <c r="A144" i="42" s="1"/>
  <c r="A145" i="42" s="1"/>
  <c r="A146" i="42" s="1"/>
  <c r="A126" i="42"/>
  <c r="A127" i="42" s="1"/>
  <c r="A128" i="42" s="1"/>
  <c r="A129" i="42" s="1"/>
  <c r="A130" i="42" s="1"/>
  <c r="A131" i="42" s="1"/>
  <c r="A116" i="42"/>
  <c r="A117" i="42" s="1"/>
  <c r="A118" i="42" s="1"/>
  <c r="A119" i="42" s="1"/>
  <c r="A120" i="42" s="1"/>
  <c r="A121" i="42" s="1"/>
  <c r="A122" i="42" s="1"/>
  <c r="A123" i="42" s="1"/>
  <c r="A107" i="42"/>
  <c r="A108" i="42" s="1"/>
  <c r="A109" i="42" s="1"/>
  <c r="A110" i="42" s="1"/>
  <c r="A111" i="42" s="1"/>
  <c r="A112" i="42" s="1"/>
  <c r="A113" i="42" s="1"/>
  <c r="A101" i="42"/>
  <c r="A102" i="42" s="1"/>
  <c r="A103" i="42" s="1"/>
  <c r="A104" i="42" s="1"/>
  <c r="A97" i="42"/>
  <c r="A98" i="42" s="1"/>
  <c r="A99" i="42" s="1"/>
  <c r="A88" i="42"/>
  <c r="A89" i="42" s="1"/>
  <c r="A90" i="42" s="1"/>
  <c r="A91" i="42" s="1"/>
  <c r="A92" i="42" s="1"/>
  <c r="A93" i="42" s="1"/>
  <c r="A94" i="42" s="1"/>
  <c r="A81" i="42"/>
  <c r="A82" i="42" s="1"/>
  <c r="A83" i="42" s="1"/>
  <c r="A84" i="42" s="1"/>
  <c r="A58" i="42"/>
  <c r="A59" i="42" s="1"/>
  <c r="A60" i="42" s="1"/>
  <c r="A61" i="42" s="1"/>
  <c r="A62" i="42" s="1"/>
  <c r="A63" i="42" s="1"/>
  <c r="A64" i="42" s="1"/>
  <c r="A65" i="42" s="1"/>
  <c r="A66" i="42" s="1"/>
  <c r="A67" i="42" s="1"/>
  <c r="A68" i="42" s="1"/>
  <c r="A69" i="42" s="1"/>
  <c r="A70" i="42" s="1"/>
  <c r="A71" i="42" s="1"/>
  <c r="A72" i="42" s="1"/>
  <c r="A73" i="42" s="1"/>
  <c r="A74" i="42" s="1"/>
  <c r="A75" i="42" s="1"/>
  <c r="A76" i="42" s="1"/>
  <c r="A77" i="42" s="1"/>
  <c r="A78" i="42" s="1"/>
  <c r="A79" i="42" s="1"/>
  <c r="A39" i="42"/>
  <c r="A40" i="42" s="1"/>
  <c r="A41" i="42" s="1"/>
  <c r="A42" i="42" s="1"/>
  <c r="A43" i="42" s="1"/>
  <c r="A44" i="42" s="1"/>
  <c r="A45" i="42" s="1"/>
  <c r="A46" i="42" s="1"/>
  <c r="A47" i="42" s="1"/>
  <c r="A48" i="42" s="1"/>
  <c r="A49" i="42" s="1"/>
  <c r="A50" i="42" s="1"/>
  <c r="A51" i="42" s="1"/>
  <c r="A52" i="42" s="1"/>
  <c r="A53" i="42" s="1"/>
  <c r="A54" i="42" s="1"/>
  <c r="A55" i="42" s="1"/>
  <c r="A35" i="42"/>
  <c r="A36" i="42" s="1"/>
  <c r="A37" i="42" s="1"/>
  <c r="A30" i="42"/>
  <c r="A31" i="42" s="1"/>
  <c r="A32" i="42" s="1"/>
  <c r="A20" i="42"/>
  <c r="A21" i="42" s="1"/>
  <c r="A22" i="42" s="1"/>
  <c r="A23" i="42" s="1"/>
  <c r="A24" i="42" s="1"/>
  <c r="A25" i="42" s="1"/>
  <c r="A26" i="42" s="1"/>
  <c r="A27" i="42" s="1"/>
  <c r="A13" i="42"/>
  <c r="A14" i="42" s="1"/>
  <c r="A15" i="42" s="1"/>
  <c r="A16" i="42" s="1"/>
  <c r="A17" i="42" s="1"/>
  <c r="A10" i="42"/>
  <c r="A11"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tc={E546E05A-E114-4201-B0B5-D7EABBD7A4E0}</author>
    <author>tc={8989780C-8632-4D2A-9ADD-83DEE30C24A1}</author>
    <author>tc={14FCE57E-C887-4B23-A8DA-3705C2D78C9F}</author>
    <author>tc={9D1CCB10-954E-480C-92B5-58217D84F33E}</author>
    <author>tc={F3540A84-F4D3-46E9-A5FA-259000A42EFD}</author>
    <author>tc={3B1D943E-A83E-4BA3-A5E9-E331C22F9BAA}</author>
    <author>tc={3DE44F96-229C-4B55-8B2E-B75D7B25BD72}</author>
    <author>tc={CB81EA86-9EF7-48BE-932B-EFAEF37A3D12}</author>
    <author>tc={3B7E3BEC-A0C4-41E8-A5F9-ACB93D99B9CB}</author>
    <author>tc={63CAAC5E-0B6E-43D0-8DC4-5B1C345C2B3E}</author>
    <author>tc={9485F68C-4C92-4500-A14C-CDB859B25309}</author>
    <author>tc={90A4FF7F-6EF7-4937-91A5-1F0BFC7DF779}</author>
    <author>tc={7820B2D5-82A4-430F-AC6E-1AED644C55F6}</author>
    <author>tc={0118D522-EB84-4DBB-825F-F966E7B58C0C}</author>
    <author>tc={BCAFC467-2D6A-4E0C-A17C-112FFD6D126A}</author>
    <author>tc={CE2B8AAA-74E1-4090-AE78-2059373AB483}</author>
    <author>tc={C6E07CC2-94C5-4DAC-B84D-A3D542AE004D}</author>
    <author>tc={87B6C80F-DDD5-4DD9-B522-E200231BB25F}</author>
    <author>tc={4048F160-EF66-49FC-AA69-28A353BFC201}</author>
    <author>tc={00D29F7F-91BD-4537-8FC2-9A694A65F82F}</author>
    <author>tc={5DE9B43F-2788-4C4B-B5F0-865808DCCEAF}</author>
    <author>tc={0E758DF5-8CEB-45B5-AC2A-1CD7DE95A02D}</author>
    <author>tc={04B3BBDC-98D0-41A4-B33F-84C0E1F99002}</author>
    <author>tc={289BF6CE-EEB9-4F88-9007-CCEA1A31B249}</author>
    <author>tc={8D36B46B-07BC-45A4-9B36-C81626D808E0}</author>
    <author>tc={8F08468E-18E9-4932-B394-5C5FABF99DE5}</author>
    <author>tc={E8FFE9C7-D4ED-4AAC-8BFB-96F10BEF3A66}</author>
    <author>tc={1DD9B866-A1E5-49B6-9489-66D07D440A60}</author>
  </authors>
  <commentList>
    <comment ref="D10" authorId="0" shapeId="0" xr:uid="{E546E05A-E114-4201-B0B5-D7EABBD7A4E0}">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la divulgación</t>
      </text>
    </comment>
    <comment ref="D11" authorId="1" shapeId="0" xr:uid="{8989780C-8632-4D2A-9ADD-83DEE30C24A1}">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la matriz de R y O para el año 2025 y realizar la respectiva divulgación. Considerar el tema del Cambio Climático.</t>
      </text>
    </comment>
    <comment ref="D15" authorId="2" shapeId="0" xr:uid="{14FCE57E-C887-4B23-A8DA-3705C2D78C9F}">
      <text>
        <t>[Comentario encadenado]
Tu versión de Excel te permite leer este comentario encadenado; sin embargo, las ediciones que se apliquen se quitarán si el archivo se abre en una versión más reciente de Excel. Más información: https://go.microsoft.com/fwlink/?linkid=870924
Comentario:
    Constar en la matriz todo el tipo de comunicaciones que se deben realizar en los contratos, charlas, campañas, matrices, informes, etc.</t>
      </text>
    </comment>
    <comment ref="E17" authorId="3" shapeId="0" xr:uid="{9D1CCB10-954E-480C-92B5-58217D84F33E}">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aun gestionado la pesa en la sede para el aforo de residuos ordinarios
</t>
      </text>
    </comment>
    <comment ref="F17" authorId="4" shapeId="0" xr:uid="{F3540A84-F4D3-46E9-A5FA-259000A42EFD}">
      <text>
        <t>[Comentario encadenado]
Tu versión de Excel te permite leer este comentario encadenado; sin embargo, las ediciones que se apliquen se quitarán si el archivo se abre en una versión más reciente de Excel. Más información: https://go.microsoft.com/fwlink/?linkid=870924
Comentario:
    Solo se tiene aforo de la guaca, falta el de la sede.</t>
      </text>
    </comment>
    <comment ref="G19" authorId="5" shapeId="0" xr:uid="{3B1D943E-A83E-4BA3-A5E9-E331C22F9BAA}">
      <text>
        <t>[Comentario encadenado]
Tu versión de Excel te permite leer este comentario encadenado; sin embargo, las ediciones que se apliquen se quitarán si el archivo se abre en una versión más reciente de Excel. Más información: https://go.microsoft.com/fwlink/?linkid=870924
Comentario:
    Cambiaron de proveedor</t>
      </text>
    </comment>
    <comment ref="H21" authorId="6" shapeId="0" xr:uid="{3DE44F96-229C-4B55-8B2E-B75D7B25BD72}">
      <text>
        <t>[Comentario encadenado]
Tu versión de Excel te permite leer este comentario encadenado; sin embargo, las ediciones que se apliquen se quitarán si el archivo se abre en una versión más reciente de Excel. Más información: https://go.microsoft.com/fwlink/?linkid=870924
Comentario:
    Proveedor no ha subido las certificaciones</t>
      </text>
    </comment>
    <comment ref="H22" authorId="7" shapeId="0" xr:uid="{CB81EA86-9EF7-48BE-932B-EFAEF37A3D12}">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entrego en este mes la remesa</t>
      </text>
    </comment>
    <comment ref="E23" authorId="8" shapeId="0" xr:uid="{3B7E3BEC-A0C4-41E8-A5F9-ACB93D99B9CB}">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tuvo residuos este mes?</t>
      </text>
    </comment>
    <comment ref="E24" authorId="9" shapeId="0" xr:uid="{63CAAC5E-0B6E-43D0-8DC4-5B1C345C2B3E}">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totalmente actualizada la matriz de generación y disposición de residuos solidos.
</t>
      </text>
    </comment>
    <comment ref="H26" authorId="10" shapeId="0" xr:uid="{9485F68C-4C92-4500-A14C-CDB859B25309}">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en este mes </t>
      </text>
    </comment>
    <comment ref="I28" authorId="11" shapeId="0" xr:uid="{90A4FF7F-6EF7-4937-91A5-1F0BFC7DF779}">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documentos a la carpeta y al plan de trabajo.</t>
      </text>
    </comment>
    <comment ref="I29" authorId="12" shapeId="0" xr:uid="{7820B2D5-82A4-430F-AC6E-1AED644C55F6}">
      <text>
        <t>[Comentario encadenado]
Tu versión de Excel te permite leer este comentario encadenado; sin embargo, las ediciones que se apliquen se quitarán si el archivo se abre en una versión más reciente de Excel. Más información: https://go.microsoft.com/fwlink/?linkid=870924
Comentario:
    Ya se gestiono, cargar resultados del análisis de la sede a la carpeta.</t>
      </text>
    </comment>
    <comment ref="D30" authorId="13" shapeId="0" xr:uid="{0118D522-EB84-4DBB-825F-F966E7B58C0C}">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E30" authorId="14" shapeId="0" xr:uid="{BCAFC467-2D6A-4E0C-A17C-112FFD6D126A}">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F31" authorId="15" shapeId="0" xr:uid="{CE2B8AAA-74E1-4090-AE78-2059373AB483}">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2" authorId="16" shapeId="0" xr:uid="{C6E07CC2-94C5-4DAC-B84D-A3D542AE004D}">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3" authorId="17" shapeId="0" xr:uid="{87B6C80F-DDD5-4DD9-B522-E200231BB25F}">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H33" authorId="18" shapeId="0" xr:uid="{4048F160-EF66-49FC-AA69-28A353BFC201}">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Tuvo que subir todas las del año en Marzo </t>
      </text>
    </comment>
    <comment ref="E38" authorId="19" shapeId="0" xr:uid="{00D29F7F-91BD-4537-8FC2-9A694A65F82F}">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los consumos del 2025</t>
      </text>
    </comment>
    <comment ref="E39" authorId="20" shapeId="0" xr:uid="{5DE9B43F-2788-4C4B-B5F0-865808DCCEAF}">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actualizada la matriz de identificación de sustancias químicas.</t>
      </text>
    </comment>
    <comment ref="G39" authorId="21" shapeId="0" xr:uid="{0E758DF5-8CEB-45B5-AC2A-1CD7DE95A02D}">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H39" authorId="22" shapeId="0" xr:uid="{04B3BBDC-98D0-41A4-B33F-84C0E1F99002}">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la misma cantidad de FDS y sustancias</t>
      </text>
    </comment>
    <comment ref="H41" authorId="23" shapeId="0" xr:uid="{289BF6CE-EEB9-4F88-9007-CCEA1A31B249}">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registro fotográfico</t>
      </text>
    </comment>
    <comment ref="G43" authorId="24" shapeId="0" xr:uid="{8D36B46B-07BC-45A4-9B36-C81626D808E0}">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G45" authorId="25" shapeId="0" xr:uid="{8F08468E-18E9-4932-B394-5C5FABF99DE5}">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55 tarjetas de seguridad</t>
      </text>
    </comment>
    <comment ref="E47" authorId="26" shapeId="0" xr:uid="{E8FFE9C7-D4ED-4AAC-8BFB-96F10BEF3A66}">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ha gestionado el simulacro ambiental
</t>
      </text>
    </comment>
    <comment ref="D52" authorId="27" shapeId="0" xr:uid="{1DD9B866-A1E5-49B6-9489-66D07D440A60}">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información de la trasversal de control de plagas.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tc={3C2DE1CA-937A-4C83-B82A-22F896B167B7}</author>
    <author>tc={989115B6-5EC2-4798-A0E1-11E4B37C9102}</author>
    <author>tc={FBE4DCF3-8354-4FAB-A553-5704DF4CDC35}</author>
    <author>tc={A2E1ADEE-2B1F-41D1-A30F-D7A094209347}</author>
    <author>tc={CA1E30E5-1CF7-4663-81FC-D8F91077AB90}</author>
    <author>tc={EFAD466D-463C-4E54-B168-CCD66CC9F453}</author>
    <author>tc={5221EC31-C16A-4CEA-A0C7-9C807BA7ED8D}</author>
    <author>tc={5D50D5CF-176B-4BFA-8B57-20E91971F7D8}</author>
    <author>tc={0B366C34-BE39-48B7-ACF1-4B8C824AAD28}</author>
    <author>tc={E209D4E2-5FC4-486E-AE49-899666A48F4A}</author>
    <author>tc={5306CA11-EC5C-41CE-9717-5C6BD36E967C}</author>
    <author>tc={7852C5D8-07C2-453B-9A99-F2BD27D376D5}</author>
    <author>tc={5C91A06B-324E-44BD-92F4-66740878B973}</author>
    <author>tc={BCF8515E-33EF-4B55-9653-5CF7551BC9D8}</author>
    <author>tc={3529B2DC-5310-4161-B4AD-5D7B4F1ACF65}</author>
    <author>tc={418A4356-ADAB-4038-BA51-A16BF1A15D07}</author>
    <author>tc={D74FFF81-70B4-4D94-B237-5A30FD25142A}</author>
    <author>tc={94A0CDC5-1109-4D8B-934A-C76E21BCD203}</author>
    <author>tc={2161308D-F82E-43F2-B2AD-9D76189B8441}</author>
    <author>tc={1B99E5EF-DB95-4D3F-88B5-47E77109FC6E}</author>
    <author>tc={6B37F680-9B1E-4C3A-9883-43E60D86D9C2}</author>
    <author>tc={D1F61050-A683-4DAB-B3C8-A70957AA33E9}</author>
    <author>tc={2907233B-EB44-4DCF-9C09-F9F2886C0F50}</author>
    <author>tc={EA794320-6708-4A4E-B3AA-2A5883B8A06F}</author>
    <author>tc={6C097296-FD4E-40FB-A39D-B3D6A9DC3B11}</author>
    <author>tc={B37CA864-0CDC-4BF4-AFED-A48C3FDB2DB4}</author>
    <author>tc={CB31B4C2-907F-4038-9C6D-A0AAEE655518}</author>
  </authors>
  <commentList>
    <comment ref="D10" authorId="0" shapeId="0" xr:uid="{3C2DE1CA-937A-4C83-B82A-22F896B167B7}">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la divulgación</t>
      </text>
    </comment>
    <comment ref="D11" authorId="1" shapeId="0" xr:uid="{989115B6-5EC2-4798-A0E1-11E4B37C9102}">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la matriz de R y O para el año 2025 y realizar la respectiva divulgación. Considerar el tema del Cambio Climático.</t>
      </text>
    </comment>
    <comment ref="D15" authorId="2" shapeId="0" xr:uid="{FBE4DCF3-8354-4FAB-A553-5704DF4CDC35}">
      <text>
        <t>[Comentario encadenado]
Tu versión de Excel te permite leer este comentario encadenado; sin embargo, las ediciones que se apliquen se quitarán si el archivo se abre en una versión más reciente de Excel. Más información: https://go.microsoft.com/fwlink/?linkid=870924
Comentario:
    Constar en la matriz todo el tipo de comunicaciones que se deben realizar en los contratos, charlas, campañas, matrices, informes, etc.</t>
      </text>
    </comment>
    <comment ref="E17" authorId="3" shapeId="0" xr:uid="{A2E1ADEE-2B1F-41D1-A30F-D7A094209347}">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aun gestionado la pesa en la sede para el aforo de residuos ordinarios
</t>
      </text>
    </comment>
    <comment ref="F17" authorId="4" shapeId="0" xr:uid="{CA1E30E5-1CF7-4663-81FC-D8F91077AB90}">
      <text>
        <t>[Comentario encadenado]
Tu versión de Excel te permite leer este comentario encadenado; sin embargo, las ediciones que se apliquen se quitarán si el archivo se abre en una versión más reciente de Excel. Más información: https://go.microsoft.com/fwlink/?linkid=870924
Comentario:
    Solo se tiene aforo de la guaca, falta el de la sede.</t>
      </text>
    </comment>
    <comment ref="G19" authorId="5" shapeId="0" xr:uid="{EFAD466D-463C-4E54-B168-CCD66CC9F453}">
      <text>
        <t>[Comentario encadenado]
Tu versión de Excel te permite leer este comentario encadenado; sin embargo, las ediciones que se apliquen se quitarán si el archivo se abre en una versión más reciente de Excel. Más información: https://go.microsoft.com/fwlink/?linkid=870924
Comentario:
    Cambiaron de proveedor</t>
      </text>
    </comment>
    <comment ref="H21" authorId="6" shapeId="0" xr:uid="{5221EC31-C16A-4CEA-A0C7-9C807BA7ED8D}">
      <text>
        <t>[Comentario encadenado]
Tu versión de Excel te permite leer este comentario encadenado; sin embargo, las ediciones que se apliquen se quitarán si el archivo se abre en una versión más reciente de Excel. Más información: https://go.microsoft.com/fwlink/?linkid=870924
Comentario:
    Proveedor no ha subido las certificaciones</t>
      </text>
    </comment>
    <comment ref="H22" authorId="7" shapeId="0" xr:uid="{5D50D5CF-176B-4BFA-8B57-20E91971F7D8}">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entrego en este mes la remesa</t>
      </text>
    </comment>
    <comment ref="E23" authorId="8" shapeId="0" xr:uid="{0B366C34-BE39-48B7-ACF1-4B8C824AAD28}">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tuvo residuos este mes?</t>
      </text>
    </comment>
    <comment ref="E24" authorId="9" shapeId="0" xr:uid="{E209D4E2-5FC4-486E-AE49-899666A48F4A}">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totalmente actualizada la matriz de generación y disposición de residuos solidos.
</t>
      </text>
    </comment>
    <comment ref="H26" authorId="10" shapeId="0" xr:uid="{5306CA11-EC5C-41CE-9717-5C6BD36E967C}">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en este mes </t>
      </text>
    </comment>
    <comment ref="I28" authorId="11" shapeId="0" xr:uid="{7852C5D8-07C2-453B-9A99-F2BD27D376D5}">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documentos a la carpeta y al plan de trabajo.</t>
      </text>
    </comment>
    <comment ref="D30" authorId="12" shapeId="0" xr:uid="{5C91A06B-324E-44BD-92F4-66740878B973}">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E30" authorId="13" shapeId="0" xr:uid="{BCF8515E-33EF-4B55-9653-5CF7551BC9D8}">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F31" authorId="14" shapeId="0" xr:uid="{3529B2DC-5310-4161-B4AD-5D7B4F1ACF65}">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2" authorId="15" shapeId="0" xr:uid="{418A4356-ADAB-4038-BA51-A16BF1A15D07}">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3" authorId="16" shapeId="0" xr:uid="{D74FFF81-70B4-4D94-B237-5A30FD25142A}">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H33" authorId="17" shapeId="0" xr:uid="{94A0CDC5-1109-4D8B-934A-C76E21BCD203}">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Tuvo que subir todas las del año en Marzo </t>
      </text>
    </comment>
    <comment ref="E38" authorId="18" shapeId="0" xr:uid="{2161308D-F82E-43F2-B2AD-9D76189B8441}">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los consumos del 2025</t>
      </text>
    </comment>
    <comment ref="E39" authorId="19" shapeId="0" xr:uid="{1B99E5EF-DB95-4D3F-88B5-47E77109FC6E}">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actualizada la matriz de identificación de sustancias químicas.</t>
      </text>
    </comment>
    <comment ref="G39" authorId="20" shapeId="0" xr:uid="{6B37F680-9B1E-4C3A-9883-43E60D86D9C2}">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H39" authorId="21" shapeId="0" xr:uid="{D1F61050-A683-4DAB-B3C8-A70957AA33E9}">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la misma cantidad de FDS y sustancias</t>
      </text>
    </comment>
    <comment ref="H41" authorId="22" shapeId="0" xr:uid="{2907233B-EB44-4DCF-9C09-F9F2886C0F50}">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registro fotográfico</t>
      </text>
    </comment>
    <comment ref="G43" authorId="23" shapeId="0" xr:uid="{EA794320-6708-4A4E-B3AA-2A5883B8A06F}">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G45" authorId="24" shapeId="0" xr:uid="{6C097296-FD4E-40FB-A39D-B3D6A9DC3B11}">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55 tarjetas de seguridad</t>
      </text>
    </comment>
    <comment ref="E47" authorId="25" shapeId="0" xr:uid="{B37CA864-0CDC-4BF4-AFED-A48C3FDB2DB4}">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ha gestionado el simulacro ambiental
</t>
      </text>
    </comment>
    <comment ref="D52" authorId="26" shapeId="0" xr:uid="{CB31B4C2-907F-4038-9C6D-A0AAEE655518}">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información de la trasversal de control de plagas.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tc={70E7EB87-1B06-4DC4-9043-24EDC33184A9}</author>
    <author>tc={2A563D4A-C2E3-424A-A979-F418A14487A9}</author>
    <author>tc={B81BC21E-0DEB-4633-AC1E-0701D0379440}</author>
    <author>tc={0AD21D4A-15F2-4E94-A490-22E58CD23007}</author>
    <author>tc={AD158A11-AAF6-4F1F-BCBB-A77FF07D3A89}</author>
    <author>tc={2F2ED8BB-92A2-4224-BB85-8F5D811796E9}</author>
    <author>tc={741BB2D6-D13B-42FF-883A-0A79654982B7}</author>
    <author>tc={4AC87C6A-D3DA-4732-909A-2B706718C237}</author>
    <author>tc={3BA6B12C-0980-4A1F-8655-FC2AE86BA58E}</author>
    <author>tc={2DF41BAF-9B32-4122-8C91-087A9119FF07}</author>
    <author>tc={3A43391F-8847-40E9-AF96-067D4242B793}</author>
    <author>tc={270C4496-C785-49AC-BD0D-AA532C05ADFD}</author>
    <author>tc={FC6D7C48-6E78-41F8-AF4E-DBA00152993E}</author>
    <author>tc={E82EC979-3B8C-497C-8485-0BE4B607D520}</author>
    <author>tc={B2D306E8-B3E4-40E2-B964-D761177DA0B9}</author>
    <author>tc={5BAA48A1-2C9D-4998-BC7F-911D199C359C}</author>
    <author>tc={EAF9ED98-D25D-429A-9411-072F2FB2D264}</author>
    <author>tc={20C78742-1376-4535-9C17-3A1D80BFB1C0}</author>
    <author>tc={B0BEC64D-C40F-4968-8AB0-84CB07CE9218}</author>
    <author>tc={3B970B94-28DF-4DFD-9C78-96C689CA0F7A}</author>
    <author>tc={5FBC37C9-0EC4-4082-82C9-5CBF480F6AF3}</author>
    <author>tc={3AD9D951-66C2-4929-B32A-67D9702DFD11}</author>
    <author>tc={D88DC91E-6B63-471F-B9FA-A38F1645BDC2}</author>
    <author>tc={42C23AD5-C192-449D-961B-C9EDEE1B3FD1}</author>
    <author>tc={2729A4FA-B796-4E08-8FBA-D30766B85228}</author>
    <author>tc={DF4DC1F5-D2BD-4F5D-BCD4-3732AE9DB2D5}</author>
    <author>tc={FD3D2A6F-88EF-4695-967A-D2B5F13B9AB4}</author>
  </authors>
  <commentList>
    <comment ref="D10" authorId="0" shapeId="0" xr:uid="{70E7EB87-1B06-4DC4-9043-24EDC33184A9}">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la divulgación</t>
      </text>
    </comment>
    <comment ref="D11" authorId="1" shapeId="0" xr:uid="{2A563D4A-C2E3-424A-A979-F418A14487A9}">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la matriz de R y O para el año 2025 y realizar la respectiva divulgación. Considerar el tema del Cambio Climático.</t>
      </text>
    </comment>
    <comment ref="D15" authorId="2" shapeId="0" xr:uid="{B81BC21E-0DEB-4633-AC1E-0701D0379440}">
      <text>
        <t>[Comentario encadenado]
Tu versión de Excel te permite leer este comentario encadenado; sin embargo, las ediciones que se apliquen se quitarán si el archivo se abre en una versión más reciente de Excel. Más información: https://go.microsoft.com/fwlink/?linkid=870924
Comentario:
    Constar en la matriz todo el tipo de comunicaciones que se deben realizar en los contratos, charlas, campañas, matrices, informes, etc.</t>
      </text>
    </comment>
    <comment ref="E17" authorId="3" shapeId="0" xr:uid="{0AD21D4A-15F2-4E94-A490-22E58CD23007}">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aun gestionado la pesa en la sede para el aforo de residuos ordinarios
</t>
      </text>
    </comment>
    <comment ref="F17" authorId="4" shapeId="0" xr:uid="{AD158A11-AAF6-4F1F-BCBB-A77FF07D3A89}">
      <text>
        <t>[Comentario encadenado]
Tu versión de Excel te permite leer este comentario encadenado; sin embargo, las ediciones que se apliquen se quitarán si el archivo se abre en una versión más reciente de Excel. Más información: https://go.microsoft.com/fwlink/?linkid=870924
Comentario:
    Solo se tiene aforo de la guaca, falta el de la sede.</t>
      </text>
    </comment>
    <comment ref="G19" authorId="5" shapeId="0" xr:uid="{2F2ED8BB-92A2-4224-BB85-8F5D811796E9}">
      <text>
        <t>[Comentario encadenado]
Tu versión de Excel te permite leer este comentario encadenado; sin embargo, las ediciones que se apliquen se quitarán si el archivo se abre en una versión más reciente de Excel. Más información: https://go.microsoft.com/fwlink/?linkid=870924
Comentario:
    Cambiaron de proveedor</t>
      </text>
    </comment>
    <comment ref="H21" authorId="6" shapeId="0" xr:uid="{741BB2D6-D13B-42FF-883A-0A79654982B7}">
      <text>
        <t>[Comentario encadenado]
Tu versión de Excel te permite leer este comentario encadenado; sin embargo, las ediciones que se apliquen se quitarán si el archivo se abre en una versión más reciente de Excel. Más información: https://go.microsoft.com/fwlink/?linkid=870924
Comentario:
    Proveedor no ha subido las certificaciones</t>
      </text>
    </comment>
    <comment ref="H22" authorId="7" shapeId="0" xr:uid="{4AC87C6A-D3DA-4732-909A-2B706718C237}">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entrego en este mes la remesa</t>
      </text>
    </comment>
    <comment ref="E23" authorId="8" shapeId="0" xr:uid="{3BA6B12C-0980-4A1F-8655-FC2AE86BA58E}">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tuvo residuos este mes?</t>
      </text>
    </comment>
    <comment ref="E24" authorId="9" shapeId="0" xr:uid="{2DF41BAF-9B32-4122-8C91-087A9119FF07}">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totalmente actualizada la matriz de generación y disposición de residuos solidos.
</t>
      </text>
    </comment>
    <comment ref="H26" authorId="10" shapeId="0" xr:uid="{3A43391F-8847-40E9-AF96-067D4242B793}">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en este mes </t>
      </text>
    </comment>
    <comment ref="I28" authorId="11" shapeId="0" xr:uid="{270C4496-C785-49AC-BD0D-AA532C05ADFD}">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documentos a la carpeta y al plan de trabajo.</t>
      </text>
    </comment>
    <comment ref="D30" authorId="12" shapeId="0" xr:uid="{FC6D7C48-6E78-41F8-AF4E-DBA00152993E}">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E30" authorId="13" shapeId="0" xr:uid="{E82EC979-3B8C-497C-8485-0BE4B607D520}">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F31" authorId="14" shapeId="0" xr:uid="{B2D306E8-B3E4-40E2-B964-D761177DA0B9}">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2" authorId="15" shapeId="0" xr:uid="{5BAA48A1-2C9D-4998-BC7F-911D199C359C}">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3" authorId="16" shapeId="0" xr:uid="{EAF9ED98-D25D-429A-9411-072F2FB2D264}">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H33" authorId="17" shapeId="0" xr:uid="{20C78742-1376-4535-9C17-3A1D80BFB1C0}">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Tuvo que subir todas las del año en Marzo </t>
      </text>
    </comment>
    <comment ref="E38" authorId="18" shapeId="0" xr:uid="{B0BEC64D-C40F-4968-8AB0-84CB07CE9218}">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los consumos del 2025</t>
      </text>
    </comment>
    <comment ref="E39" authorId="19" shapeId="0" xr:uid="{3B970B94-28DF-4DFD-9C78-96C689CA0F7A}">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actualizada la matriz de identificación de sustancias químicas.</t>
      </text>
    </comment>
    <comment ref="G39" authorId="20" shapeId="0" xr:uid="{5FBC37C9-0EC4-4082-82C9-5CBF480F6AF3}">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H39" authorId="21" shapeId="0" xr:uid="{3AD9D951-66C2-4929-B32A-67D9702DFD11}">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la misma cantidad de FDS y sustancias</t>
      </text>
    </comment>
    <comment ref="H41" authorId="22" shapeId="0" xr:uid="{D88DC91E-6B63-471F-B9FA-A38F1645BDC2}">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registro fotográfico</t>
      </text>
    </comment>
    <comment ref="G43" authorId="23" shapeId="0" xr:uid="{42C23AD5-C192-449D-961B-C9EDEE1B3FD1}">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G45" authorId="24" shapeId="0" xr:uid="{2729A4FA-B796-4E08-8FBA-D30766B85228}">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55 tarjetas de seguridad</t>
      </text>
    </comment>
    <comment ref="E47" authorId="25" shapeId="0" xr:uid="{DF4DC1F5-D2BD-4F5D-BCD4-3732AE9DB2D5}">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ha gestionado el simulacro ambiental
</t>
      </text>
    </comment>
    <comment ref="D52" authorId="26" shapeId="0" xr:uid="{FD3D2A6F-88EF-4695-967A-D2B5F13B9AB4}">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información de la trasversal de control de plagas.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tc={0FDDE453-D42C-402C-B7A4-EDFD82A8D756}</author>
    <author>tc={AF223A50-8A3E-44A6-9576-BB48EEFAD5BD}</author>
    <author>tc={31FC95C0-AF4A-413E-82CE-309C81DB60F6}</author>
    <author>tc={9F428310-2DBD-4C07-AA9C-B15B6CB1ECDC}</author>
    <author>tc={D2F81B16-E878-4287-9137-B5C5DB7EB0AF}</author>
    <author>tc={07831DEE-6823-484C-9793-312CCB631B67}</author>
    <author>tc={EBC37B53-744F-483A-B6D5-FEAA45769E95}</author>
    <author>tc={E63AED2C-478D-48D8-9F9B-6B7FD5A186F8}</author>
    <author>tc={2F49C689-C805-4B15-BF32-9B8CD5472BDB}</author>
    <author>tc={B46AEC3A-8C18-4E9E-96CF-4DDE8CA4CF70}</author>
    <author>tc={76601301-1CA8-440F-BA36-CE1D07CB538F}</author>
    <author>tc={B27DCE67-BBDD-4ED8-B8A4-0A306BE58F86}</author>
    <author>tc={7571780B-1748-4A02-9AB8-7F078FA8223E}</author>
    <author>tc={F1903ABC-22CC-427B-B5E0-89090C8C7876}</author>
    <author>tc={B4F9109D-379A-4840-B3A6-D28D3BB76CB4}</author>
    <author>tc={3075AF6C-12BA-4458-A9D0-8A8E230239B4}</author>
    <author>tc={A46E48A9-A164-4E5F-81AB-28C3658899DB}</author>
    <author>tc={AB74B47B-8DFE-4CFF-A122-0B63C23CB95B}</author>
    <author>tc={A18BDB9E-7FCE-4C21-93CC-361CB87E7020}</author>
    <author>tc={602CA1F5-7D67-4184-86AF-5B3F1E03D8DC}</author>
    <author>tc={9D4AF15C-C7C7-459D-BC3E-6A1CEB191569}</author>
    <author>tc={6423A7F5-BBC8-482F-8642-10845099B682}</author>
    <author>tc={E200C5BD-F8C0-4780-AA60-F04992C94C82}</author>
    <author>tc={EAB396EE-7D77-41B9-8E84-46ADAD7ED24F}</author>
    <author>tc={1ABC0805-5337-458C-A2D6-35F57DA9545B}</author>
    <author>tc={514C8249-A747-4094-9438-096E0ACE7397}</author>
    <author>tc={9861CAAD-2FA4-4BC4-B94F-08A5DB691FD4}</author>
  </authors>
  <commentList>
    <comment ref="D10" authorId="0" shapeId="0" xr:uid="{0FDDE453-D42C-402C-B7A4-EDFD82A8D756}">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la divulgación</t>
      </text>
    </comment>
    <comment ref="D11" authorId="1" shapeId="0" xr:uid="{AF223A50-8A3E-44A6-9576-BB48EEFAD5BD}">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la matriz de R y O para el año 2025 y realizar la respectiva divulgación. Considerar el tema del Cambio Climático.</t>
      </text>
    </comment>
    <comment ref="D15" authorId="2" shapeId="0" xr:uid="{31FC95C0-AF4A-413E-82CE-309C81DB60F6}">
      <text>
        <t>[Comentario encadenado]
Tu versión de Excel te permite leer este comentario encadenado; sin embargo, las ediciones que se apliquen se quitarán si el archivo se abre en una versión más reciente de Excel. Más información: https://go.microsoft.com/fwlink/?linkid=870924
Comentario:
    Constar en la matriz todo el tipo de comunicaciones que se deben realizar en los contratos, charlas, campañas, matrices, informes, etc.</t>
      </text>
    </comment>
    <comment ref="E17" authorId="3" shapeId="0" xr:uid="{9F428310-2DBD-4C07-AA9C-B15B6CB1ECDC}">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aun gestionado la pesa en la sede para el aforo de residuos ordinarios
</t>
      </text>
    </comment>
    <comment ref="F17" authorId="4" shapeId="0" xr:uid="{D2F81B16-E878-4287-9137-B5C5DB7EB0AF}">
      <text>
        <t>[Comentario encadenado]
Tu versión de Excel te permite leer este comentario encadenado; sin embargo, las ediciones que se apliquen se quitarán si el archivo se abre en una versión más reciente de Excel. Más información: https://go.microsoft.com/fwlink/?linkid=870924
Comentario:
    Solo se tiene aforo de la guaca, falta el de la sede.</t>
      </text>
    </comment>
    <comment ref="G19" authorId="5" shapeId="0" xr:uid="{07831DEE-6823-484C-9793-312CCB631B67}">
      <text>
        <t>[Comentario encadenado]
Tu versión de Excel te permite leer este comentario encadenado; sin embargo, las ediciones que se apliquen se quitarán si el archivo se abre en una versión más reciente de Excel. Más información: https://go.microsoft.com/fwlink/?linkid=870924
Comentario:
    Cambiaron de proveedor</t>
      </text>
    </comment>
    <comment ref="H21" authorId="6" shapeId="0" xr:uid="{EBC37B53-744F-483A-B6D5-FEAA45769E95}">
      <text>
        <t>[Comentario encadenado]
Tu versión de Excel te permite leer este comentario encadenado; sin embargo, las ediciones que se apliquen se quitarán si el archivo se abre en una versión más reciente de Excel. Más información: https://go.microsoft.com/fwlink/?linkid=870924
Comentario:
    Proveedor no ha subido las certificaciones</t>
      </text>
    </comment>
    <comment ref="H22" authorId="7" shapeId="0" xr:uid="{E63AED2C-478D-48D8-9F9B-6B7FD5A186F8}">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entrego en este mes la remesa</t>
      </text>
    </comment>
    <comment ref="E23" authorId="8" shapeId="0" xr:uid="{2F49C689-C805-4B15-BF32-9B8CD5472BDB}">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tuvo residuos este mes?</t>
      </text>
    </comment>
    <comment ref="E24" authorId="9" shapeId="0" xr:uid="{B46AEC3A-8C18-4E9E-96CF-4DDE8CA4CF70}">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totalmente actualizada la matriz de generación y disposición de residuos solidos.
</t>
      </text>
    </comment>
    <comment ref="H26" authorId="10" shapeId="0" xr:uid="{76601301-1CA8-440F-BA36-CE1D07CB538F}">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en este mes </t>
      </text>
    </comment>
    <comment ref="I28" authorId="11" shapeId="0" xr:uid="{B27DCE67-BBDD-4ED8-B8A4-0A306BE58F86}">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documentos a la carpeta y al plan de trabajo.</t>
      </text>
    </comment>
    <comment ref="D30" authorId="12" shapeId="0" xr:uid="{7571780B-1748-4A02-9AB8-7F078FA8223E}">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E30" authorId="13" shapeId="0" xr:uid="{F1903ABC-22CC-427B-B5E0-89090C8C7876}">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F31" authorId="14" shapeId="0" xr:uid="{B4F9109D-379A-4840-B3A6-D28D3BB76CB4}">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2" authorId="15" shapeId="0" xr:uid="{3075AF6C-12BA-4458-A9D0-8A8E230239B4}">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3" authorId="16" shapeId="0" xr:uid="{A46E48A9-A164-4E5F-81AB-28C3658899DB}">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H33" authorId="17" shapeId="0" xr:uid="{AB74B47B-8DFE-4CFF-A122-0B63C23CB95B}">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Tuvo que subir todas las del año en Marzo </t>
      </text>
    </comment>
    <comment ref="E38" authorId="18" shapeId="0" xr:uid="{A18BDB9E-7FCE-4C21-93CC-361CB87E7020}">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los consumos del 2025</t>
      </text>
    </comment>
    <comment ref="E39" authorId="19" shapeId="0" xr:uid="{602CA1F5-7D67-4184-86AF-5B3F1E03D8DC}">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actualizada la matriz de identificación de sustancias químicas.</t>
      </text>
    </comment>
    <comment ref="G39" authorId="20" shapeId="0" xr:uid="{9D4AF15C-C7C7-459D-BC3E-6A1CEB191569}">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H39" authorId="21" shapeId="0" xr:uid="{6423A7F5-BBC8-482F-8642-10845099B682}">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la misma cantidad de FDS y sustancias</t>
      </text>
    </comment>
    <comment ref="H41" authorId="22" shapeId="0" xr:uid="{E200C5BD-F8C0-4780-AA60-F04992C94C82}">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registro fotográfico</t>
      </text>
    </comment>
    <comment ref="G43" authorId="23" shapeId="0" xr:uid="{EAB396EE-7D77-41B9-8E84-46ADAD7ED24F}">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G45" authorId="24" shapeId="0" xr:uid="{1ABC0805-5337-458C-A2D6-35F57DA9545B}">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55 tarjetas de seguridad</t>
      </text>
    </comment>
    <comment ref="E47" authorId="25" shapeId="0" xr:uid="{514C8249-A747-4094-9438-096E0ACE7397}">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ha gestionado el simulacro ambiental
</t>
      </text>
    </comment>
    <comment ref="D52" authorId="26" shapeId="0" xr:uid="{9861CAAD-2FA4-4BC4-B94F-08A5DB691FD4}">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información de la trasversal de control de plagas.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tc={2EF79376-1940-46E7-8F57-3726FD56A07A}</author>
    <author>tc={7DECB618-29AC-4F26-8788-BB48281D6E9F}</author>
    <author>tc={9DE4739D-7AA7-4041-9641-EE059A55A8E2}</author>
    <author>tc={D4D7CAA6-F2CC-4CED-A78A-B957919A530C}</author>
    <author>tc={75663B33-5B97-4EBC-9F3C-BF0FDD933C9B}</author>
    <author>tc={1901B2F6-E3E0-4B44-AFDE-EEC93D013A8B}</author>
    <author>tc={2134F193-99AC-4548-99A4-35FF227E76F9}</author>
    <author>tc={FCB1EEE4-C5BD-4CF5-8546-732C9E4364BA}</author>
    <author>tc={293A6184-EF9D-4FD4-89D6-81FB812462D1}</author>
    <author>tc={BCE9FDAB-E016-491E-9778-51126D8D00D9}</author>
    <author>tc={5548029E-F8B0-48DA-AA36-105128B6206F}</author>
    <author>tc={DA8138E7-44CD-4DA8-9836-D19E7C7963AF}</author>
    <author>tc={156B2D43-4FC1-4FA4-A905-602BDD57DE48}</author>
    <author>tc={1F6611AF-EA0A-498B-A384-743EA7909EFB}</author>
    <author>tc={614C0911-F590-41C9-A6BE-D8B4EDA42D13}</author>
    <author>tc={41F4CB4F-ED81-4C10-85EA-4D689E311F5B}</author>
    <author>tc={BEBDEABB-DFC3-4A75-997D-E7838A18756B}</author>
    <author>tc={880527DE-43CE-47C1-96FE-06ECAAA42910}</author>
    <author>tc={D9E0BBAF-EEA1-4C85-AB71-F76DAF6A58BB}</author>
    <author>tc={EE6A3FA2-8F86-4E8F-9BD0-CBBF34E3A141}</author>
    <author>tc={3EC36B3C-089D-4EEA-9723-D8F1A98699EA}</author>
    <author>tc={F6D511B8-F6EF-405A-996F-11B6AC5DA059}</author>
    <author>tc={78A5EC67-C458-48C7-94FE-DD2558FD100F}</author>
    <author>tc={DFD75C1C-EEC4-4860-8DEB-BD1C65C14786}</author>
    <author>tc={4425C449-ABC1-4689-BA87-CC2373F54337}</author>
    <author>tc={5E2A3536-9613-463C-818E-B41B0304B147}</author>
    <author>tc={3C2D319A-4F79-423C-988D-AF2137539BC1}</author>
    <author>tc={9EACDB3B-920E-4C85-9AF5-76CCC66F3104}</author>
    <author>tc={DA2CC315-F0B8-4E7D-97BF-D69264322AA7}</author>
    <author>tc={D4A3D10C-B8CB-474B-870A-50545923E157}</author>
  </authors>
  <commentList>
    <comment ref="D10" authorId="0" shapeId="0" xr:uid="{2EF79376-1940-46E7-8F57-3726FD56A07A}">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la divulgación</t>
      </text>
    </comment>
    <comment ref="D11" authorId="1" shapeId="0" xr:uid="{7DECB618-29AC-4F26-8788-BB48281D6E9F}">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la matriz de R y O para el año 2025 y realizar la respectiva divulgación. Considerar el tema del Cambio Climático.</t>
      </text>
    </comment>
    <comment ref="D15" authorId="2" shapeId="0" xr:uid="{9DE4739D-7AA7-4041-9641-EE059A55A8E2}">
      <text>
        <t>[Comentario encadenado]
Tu versión de Excel te permite leer este comentario encadenado; sin embargo, las ediciones que se apliquen se quitarán si el archivo se abre en una versión más reciente de Excel. Más información: https://go.microsoft.com/fwlink/?linkid=870924
Comentario:
    Constar en la matriz todo el tipo de comunicaciones que se deben realizar en los contratos, charlas, campañas, matrices, informes, etc.</t>
      </text>
    </comment>
    <comment ref="E17" authorId="3" shapeId="0" xr:uid="{D4D7CAA6-F2CC-4CED-A78A-B957919A530C}">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aun gestionado la pesa en la sede para el aforo de residuos ordinarios
</t>
      </text>
    </comment>
    <comment ref="F17" authorId="4" shapeId="0" xr:uid="{75663B33-5B97-4EBC-9F3C-BF0FDD933C9B}">
      <text>
        <t>[Comentario encadenado]
Tu versión de Excel te permite leer este comentario encadenado; sin embargo, las ediciones que se apliquen se quitarán si el archivo se abre en una versión más reciente de Excel. Más información: https://go.microsoft.com/fwlink/?linkid=870924
Comentario:
    Solo se tiene aforo de la guaca, falta el de la sede.</t>
      </text>
    </comment>
    <comment ref="G19" authorId="5" shapeId="0" xr:uid="{1901B2F6-E3E0-4B44-AFDE-EEC93D013A8B}">
      <text>
        <t>[Comentario encadenado]
Tu versión de Excel te permite leer este comentario encadenado; sin embargo, las ediciones que se apliquen se quitarán si el archivo se abre en una versión más reciente de Excel. Más información: https://go.microsoft.com/fwlink/?linkid=870924
Comentario:
    Cambiaron de proveedor</t>
      </text>
    </comment>
    <comment ref="H21" authorId="6" shapeId="0" xr:uid="{2134F193-99AC-4548-99A4-35FF227E76F9}">
      <text>
        <t>[Comentario encadenado]
Tu versión de Excel te permite leer este comentario encadenado; sin embargo, las ediciones que se apliquen se quitarán si el archivo se abre en una versión más reciente de Excel. Más información: https://go.microsoft.com/fwlink/?linkid=870924
Comentario:
    Proveedor no ha subido las certificaciones</t>
      </text>
    </comment>
    <comment ref="H22" authorId="7" shapeId="0" xr:uid="{FCB1EEE4-C5BD-4CF5-8546-732C9E4364BA}">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entrego en este mes la remesa</t>
      </text>
    </comment>
    <comment ref="E23" authorId="8" shapeId="0" xr:uid="{293A6184-EF9D-4FD4-89D6-81FB812462D1}">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tuvo residuos este mes?</t>
      </text>
    </comment>
    <comment ref="E24" authorId="9" shapeId="0" xr:uid="{BCE9FDAB-E016-491E-9778-51126D8D00D9}">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totalmente actualizada la matriz de generación y disposición de residuos solidos.
</t>
      </text>
    </comment>
    <comment ref="H26" authorId="10" shapeId="0" xr:uid="{5548029E-F8B0-48DA-AA36-105128B6206F}">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en este mes </t>
      </text>
    </comment>
    <comment ref="I28" authorId="11" shapeId="0" xr:uid="{DA8138E7-44CD-4DA8-9836-D19E7C7963AF}">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documentos a la carpeta y al plan de trabajo.</t>
      </text>
    </comment>
    <comment ref="D30" authorId="12" shapeId="0" xr:uid="{156B2D43-4FC1-4FA4-A905-602BDD57DE48}">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E30" authorId="13" shapeId="0" xr:uid="{1F6611AF-EA0A-498B-A384-743EA7909EFB}">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hizo visita del proveedor.</t>
      </text>
    </comment>
    <comment ref="F31" authorId="14" shapeId="0" xr:uid="{614C0911-F590-41C9-A6BE-D8B4EDA42D13}">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2" authorId="15" shapeId="0" xr:uid="{41F4CB4F-ED81-4C10-85EA-4D689E311F5B}">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F33" authorId="16" shapeId="0" xr:uid="{BEBDEABB-DFC3-4A75-997D-E7838A18756B}">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excel de la formación al las carpetas y relacionar el número de personas que lo diligenciaron en el plan de trabajo.</t>
      </text>
    </comment>
    <comment ref="H33" authorId="17" shapeId="0" xr:uid="{880527DE-43CE-47C1-96FE-06ECAAA42910}">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Tuvo que subir todas las del año en Marzo </t>
      </text>
    </comment>
    <comment ref="K34" authorId="18" shapeId="0" xr:uid="{D9E0BBAF-EEA1-4C85-AB71-F76DAF6A58BB}">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tiene un carro con la RTM vencida</t>
      </text>
    </comment>
    <comment ref="E38" authorId="19" shapeId="0" xr:uid="{EE6A3FA2-8F86-4E8F-9BD0-CBBF34E3A141}">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los consumos del 2025</t>
      </text>
    </comment>
    <comment ref="K38" authorId="20" shapeId="0" xr:uid="{3EC36B3C-089D-4EEA-9723-D8F1A98699EA}">
      <text>
        <t>[Comentario encadenado]
Tu versión de Excel te permite leer este comentario encadenado; sin embargo, las ediciones que se apliquen se quitarán si el archivo se abre en una versión más reciente de Excel. Más información: https://go.microsoft.com/fwlink/?linkid=870924
Comentario:
    Falta el mes de agosto</t>
      </text>
    </comment>
    <comment ref="E39" authorId="21" shapeId="0" xr:uid="{F6D511B8-F6EF-405A-996F-11B6AC5DA059}">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actualizada la matriz de identificación de sustancias químicas.</t>
      </text>
    </comment>
    <comment ref="G39" authorId="22" shapeId="0" xr:uid="{78A5EC67-C458-48C7-94FE-DD2558FD100F}">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H39" authorId="23" shapeId="0" xr:uid="{DFD75C1C-EEC4-4860-8DEB-BD1C65C14786}">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la misma cantidad de FDS y sustancias</t>
      </text>
    </comment>
    <comment ref="K40" authorId="24" shapeId="0" xr:uid="{4425C449-ABC1-4689-BA87-CC2373F54337}">
      <text>
        <t>[Comentario encadenado]
Tu versión de Excel te permite leer este comentario encadenado; sin embargo, las ediciones que se apliquen se quitarán si el archivo se abre en una versión más reciente de Excel. Más información: https://go.microsoft.com/fwlink/?linkid=870924
Comentario:
    Decirle a la lider ambiental que estas impresiones deben ser a color, el color indica la compatibilidad de la sustancia</t>
      </text>
    </comment>
    <comment ref="H41" authorId="25" shapeId="0" xr:uid="{5E2A3536-9613-463C-818E-B41B0304B147}">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registro fotográfico</t>
      </text>
    </comment>
    <comment ref="G43" authorId="26" shapeId="0" xr:uid="{3C2D319A-4F79-423C-988D-AF2137539BC1}">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66 FDS</t>
      </text>
    </comment>
    <comment ref="G45" authorId="27" shapeId="0" xr:uid="{9EACDB3B-920E-4C85-9AF5-76CCC66F3104}">
      <text>
        <t>[Comentario encadenado]
Tu versión de Excel te permite leer este comentario encadenado; sin embargo, las ediciones que se apliquen se quitarán si el archivo se abre en una versión más reciente de Excel. Más información: https://go.microsoft.com/fwlink/?linkid=870924
Comentario:
    Hay 80 sustancias químicas y solo hay 55 tarjetas de seguridad</t>
      </text>
    </comment>
    <comment ref="E47" authorId="28" shapeId="0" xr:uid="{DA2CC315-F0B8-4E7D-97BF-D69264322AA7}">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No se ha gestionado el simulacro ambiental
</t>
      </text>
    </comment>
    <comment ref="D52" authorId="29" shapeId="0" xr:uid="{D4A3D10C-B8CB-474B-870A-50545923E157}">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información de la trasversal de control de plagas.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tc={67DA605A-71C1-4D97-A152-D9E13EF5AA5E}</author>
    <author>tc={B7D911AC-0848-47A5-AAD1-9E7C03CEC429}</author>
  </authors>
  <commentList>
    <comment ref="J12" authorId="0" shapeId="0" xr:uid="{67DA605A-71C1-4D97-A152-D9E13EF5AA5E}">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cargue de la matriz en el plan de trabajo, ellos enviaron el e documento a la transversal de la matriz, se aprobó pero no se tiene cargue del documento.</t>
      </text>
    </comment>
    <comment ref="L19" authorId="1" shapeId="0" xr:uid="{B7D911AC-0848-47A5-AAD1-9E7C03CEC429}">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generó residuos.</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tc={C078B396-9B40-4422-B05D-C025311361B3}</author>
    <author>tc={CCB56B6A-EE79-4A34-A554-AE911B69C26F}</author>
    <author>tc={C7B7165E-5F06-4AC2-818B-5EA0B9318AD2}</author>
    <author>tc={1CD4BE2E-8B64-439D-AE50-16C6C9F58D10}</author>
    <author>tc={FCF535D0-76A9-4CAB-9FCA-4A19F1A50AE1}</author>
    <author>tc={4997D5D8-43D8-4371-A458-7B6FDBD0C5A1}</author>
    <author>tc={0A3786B5-C1EF-4F1E-A680-DD047CBA13A2}</author>
    <author>tc={8E5B651B-4115-4AE8-ADFB-42D0E1B2B137}</author>
    <author>tc={DB991542-8D34-4441-B2EA-78F155FE7869}</author>
    <author>tc={4A95415D-67CF-4BDA-9417-D3463DA80697}</author>
    <author>tc={36394055-B88A-4968-8614-FD3C88C84FD4}</author>
    <author>tc={5B881596-1D33-4BF5-9A68-8CA0577FB788}</author>
    <author>tc={76A0DBDA-7F66-4FF0-86C2-CAD53F16C4BB}</author>
    <author>tc={BBAD34AA-8D79-48C2-A6EC-8C206EB821CF}</author>
    <author>tc={D4060570-4914-4D64-8FA7-B455926AC6EB}</author>
    <author>tc={CCCD029F-D387-49A0-9123-EFB2BD736F45}</author>
    <author>tc={9E815DF6-F165-4888-A97D-0B9067D9C425}</author>
    <author>tc={72D282E8-8E38-4C24-84E7-247DDCFEB6F7}</author>
    <author>tc={9B4C9B95-3AE5-44FD-B061-60D799D47EAE}</author>
    <author>tc={C94F7D82-CFB2-42DA-9598-D07DBC090D46}</author>
    <author>tc={1C035670-DACE-4AF0-BE1F-A4E2D1DCF987}</author>
    <author>tc={C5861273-21FB-47A5-9768-49854E78EB3B}</author>
    <author>tc={32C162E0-37D7-4236-8231-51129A3F6A6C}</author>
    <author>tc={60C35FFF-B4D4-4627-A7E2-CD9E2FEEFA1D}</author>
    <author>tc={4133112B-C8E3-4B80-936A-5E8D767748DD}</author>
    <author>tc={E8DC128F-DB9C-4A20-B1ED-C6B366411BDB}</author>
    <author>tc={AC6FCD44-1A3D-47D6-A1B8-837FDBF1DA7D}</author>
    <author>tc={59A2950D-7D72-42C6-99EA-E578AA4480CA}</author>
    <author>tc={2314B08A-E23A-469A-9CC3-6E5B323298A6}</author>
    <author>tc={EC1067DE-0602-4392-814F-F729A4B1CC83}</author>
    <author>tc={EAA1B82E-725C-411A-A7AF-F6D1C1F1B391}</author>
    <author>tc={BD1BCB2D-9523-49F0-87D7-EB00C6F11E4B}</author>
    <author>tc={82036884-51E3-48BB-9C2C-22EC80021A91}</author>
    <author>tc={B4F5C719-B3A5-4DB4-95D6-050020C6C467}</author>
    <author>tc={54379599-2DB9-4E3A-BFBF-D55DBDA9E564}</author>
  </authors>
  <commentList>
    <comment ref="D11" authorId="0" shapeId="0" xr:uid="{C078B396-9B40-4422-B05D-C025311361B3}">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la matriz respecto a la novedad del Cambio Climático y socializarlo con el personal del contrato. </t>
      </text>
    </comment>
    <comment ref="D15" authorId="1" shapeId="0" xr:uid="{CCB56B6A-EE79-4A34-A554-AE911B69C26F}">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un correo (si no se tiene solicitarle al ambiental) que se comparta como soporte para el plan de trabajo.</t>
      </text>
    </comment>
    <comment ref="D20" authorId="2" shapeId="0" xr:uid="{C7B7165E-5F06-4AC2-818B-5EA0B9318AD2}">
      <text>
        <t>[Comentario encadenado]
Tu versión de Excel te permite leer este comentario encadenado; sin embargo, las ediciones que se apliquen se quitarán si el archivo se abre en una versión más reciente de Excel. Más información: https://go.microsoft.com/fwlink/?linkid=870924
Comentario:
    Divulgación de la actualización de la matriz. Realizar una actualización a la matriz de reisgos y oportunidades.</t>
      </text>
    </comment>
    <comment ref="D22" authorId="3" shapeId="0" xr:uid="{1CD4BE2E-8B64-439D-AE50-16C6C9F58D10}">
      <text>
        <t>[Comentario encadenado]
Tu versión de Excel te permite leer este comentario encadenado; sin embargo, las ediciones que se apliquen se quitarán si el archivo se abre en una versión más reciente de Excel. Más información: https://go.microsoft.com/fwlink/?linkid=870924
Comentario:
    Se cargo la evidencia de la charla ambiental que se realizó de aspectos e impactos ambientales. Sin embargo, se debe socializar el la revisión/actualización de la matriz de aspectos e impactos propios del contrato.</t>
      </text>
    </comment>
    <comment ref="D23" authorId="4" shapeId="0" xr:uid="{FCF535D0-76A9-4CAB-9FCA-4A19F1A50AE1}">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la matriz que se envió al correo de la actualización de la matriz legal.</t>
      </text>
    </comment>
    <comment ref="D24" authorId="5" shapeId="0" xr:uid="{4997D5D8-43D8-4371-A458-7B6FDBD0C5A1}">
      <text>
        <t>[Comentario encadenado]
Tu versión de Excel te permite leer este comentario encadenado; sin embargo, las ediciones que se apliquen se quitarán si el archivo se abre en una versión más reciente de Excel. Más información: https://go.microsoft.com/fwlink/?linkid=870924
Comentario:
    Yo les envié el acta de este año.</t>
      </text>
    </comment>
    <comment ref="D25" authorId="6" shapeId="0" xr:uid="{0A3786B5-C1EF-4F1E-A680-DD047CBA13A2}">
      <text>
        <t>[Comentario encadenado]
Tu versión de Excel te permite leer este comentario encadenado; sin embargo, las ediciones que se apliquen se quitarán si el archivo se abre en una versión más reciente de Excel. Más información: https://go.microsoft.com/fwlink/?linkid=870924
Comentario:
    El acta que esta cargada, no corresponde a la información solicitada.</t>
      </text>
    </comment>
    <comment ref="D26" authorId="7" shapeId="0" xr:uid="{8E5B651B-4115-4AE8-ADFB-42D0E1B2B137}">
      <text>
        <t>[Comentario encadenado]
Tu versión de Excel te permite leer este comentario encadenado; sin embargo, las ediciones que se apliquen se quitarán si el archivo se abre en una versión más reciente de Excel. Más información: https://go.microsoft.com/fwlink/?linkid=870924
Comentario:
    Divulgar el documento cargado.</t>
      </text>
    </comment>
    <comment ref="D27" authorId="8" shapeId="0" xr:uid="{DB991542-8D34-4441-B2EA-78F155FE7869}">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Cargar los objetivos que se socializaron a nivel empresa. </t>
      </text>
    </comment>
    <comment ref="D30" authorId="9" shapeId="0" xr:uid="{4A95415D-67CF-4BDA-9417-D3463DA80697}">
      <text>
        <t>[Comentario encadenado]
Tu versión de Excel te permite leer este comentario encadenado; sin embargo, las ediciones que se apliquen se quitarán si el archivo se abre en una versión más reciente de Excel. Más información: https://go.microsoft.com/fwlink/?linkid=870924
Comentario:
    Incluir recursos en temas de insumos, proveedores, todo lo relacionado al funcionamiento del sistema de gestión ambiental.</t>
      </text>
    </comment>
    <comment ref="D31" authorId="10" shapeId="0" xr:uid="{36394055-B88A-4968-8614-FD3C88C84FD4}">
      <text>
        <t>[Comentario encadenado]
Tu versión de Excel te permite leer este comentario encadenado; sin embargo, las ediciones que se apliquen se quitarán si el archivo se abre en una versión más reciente de Excel. Más información: https://go.microsoft.com/fwlink/?linkid=870924
Comentario:
    Relacionar los soportes del presupuesto (facturas)</t>
      </text>
    </comment>
    <comment ref="D35" authorId="11" shapeId="0" xr:uid="{5B881596-1D33-4BF5-9A68-8CA0577FB788}">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Actualización de la matriz respecto al control que se tiene desde proceso transversal, sobre las charlas ambientales semanales y del link de evaluación. Además, este documento ya cumple con un año de actualización, se debe hacer revisión de novedades.</t>
      </text>
    </comment>
    <comment ref="D36" authorId="12" shapeId="0" xr:uid="{76A0DBDA-7F66-4FF0-86C2-CAD53F16C4BB}">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documento del listado de maestro de documentos del SIG</t>
      </text>
    </comment>
    <comment ref="D37" authorId="13" shapeId="0" xr:uid="{BBAD34AA-8D79-48C2-A6EC-8C206EB821CF}">
      <text>
        <t>[Comentario encadenado]
Tu versión de Excel te permite leer este comentario encadenado; sin embargo, las ediciones que se apliquen se quitarán si el archivo se abre en una versión más reciente de Excel. Más información: https://go.microsoft.com/fwlink/?linkid=870924
Comentario:
    Relacionar los documentos que son eexternos que se usan en DISEÑO</t>
      </text>
    </comment>
    <comment ref="E39" authorId="14" shapeId="0" xr:uid="{D4060570-4914-4D64-8FA7-B455926AC6EB}">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registro fotográfico de los puntos ecológicos.</t>
      </text>
    </comment>
    <comment ref="E41" authorId="15" shapeId="0" xr:uid="{CCCD029F-D387-49A0-9123-EFB2BD736F45}">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registro fotográfico de los puntos ecológicos.</t>
      </text>
    </comment>
    <comment ref="D42" authorId="16" shapeId="0" xr:uid="{9E815DF6-F165-4888-A97D-0B9067D9C425}">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 tenido recolección de aprovechables estos meses?</t>
      </text>
    </comment>
    <comment ref="E42" authorId="17" shapeId="0" xr:uid="{72D282E8-8E38-4C24-84E7-247DDCFEB6F7}">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 tenido recolección de aprovechables estos meses?</t>
      </text>
    </comment>
    <comment ref="D44" authorId="18" shapeId="0" xr:uid="{9B4C9B95-3AE5-44FD-B061-60D799D47EAE}">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 tenido recolección de RESPEL estos meses?</t>
      </text>
    </comment>
    <comment ref="E44" authorId="19" shapeId="0" xr:uid="{C94F7D82-CFB2-42DA-9598-D07DBC090D46}">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 tenido recolección de RESPEL estos meses?</t>
      </text>
    </comment>
    <comment ref="E53" authorId="20" shapeId="0" xr:uid="{1C035670-DACE-4AF0-BE1F-A4E2D1DCF987}">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diligenciamiento de la matriz hasta el mes de febrero. Cargar la matriz actualizada.</t>
      </text>
    </comment>
    <comment ref="E88" authorId="21" shapeId="0" xr:uid="{C5861273-21FB-47A5-9768-49854E78EB3B}">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ha realizado la gestión de la sede frente a las actividades de saneamiento básico.</t>
      </text>
    </comment>
    <comment ref="E89" authorId="22" shapeId="0" xr:uid="{32C162E0-37D7-4236-8231-51129A3F6A6C}">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ha realizado la gestión de la sede frente a las actividades de saneamiento básico.</t>
      </text>
    </comment>
    <comment ref="E90" authorId="23" shapeId="0" xr:uid="{60C35FFF-B4D4-4627-A7E2-CD9E2FEEFA1D}">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ha realizado la gestión de la sede frente a las actividades de saneamiento básico.</t>
      </text>
    </comment>
    <comment ref="E99" authorId="24" shapeId="0" xr:uid="{4133112B-C8E3-4B80-936A-5E8D767748DD}">
      <text>
        <t>[Comentario encadenado]
Tu versión de Excel te permite leer este comentario encadenado; sin embargo, las ediciones que se apliquen se quitarán si el archivo se abre en una versión más reciente de Excel. Más información: https://go.microsoft.com/fwlink/?linkid=870924
Comentario:
    Solicitar soportes de las charlas diligenciadas.</t>
      </text>
    </comment>
    <comment ref="E117" authorId="25" shapeId="0" xr:uid="{E8DC128F-DB9C-4A20-B1ED-C6B366411BDB}">
      <text>
        <t>[Comentario encadenado]
Tu versión de Excel te permite leer este comentario encadenado; sin embargo, las ediciones que se apliquen se quitarán si el archivo se abre en una versión más reciente de Excel. Más información: https://go.microsoft.com/fwlink/?linkid=870924
Comentario:
    Imprimir y pegar en donde estan las sustancias químicas de aseo, la matriz de compatibilidad, sino se tiene, solicitar al área transversal matriz de servicios generales.</t>
      </text>
    </comment>
    <comment ref="E120" authorId="26" shapeId="0" xr:uid="{AC6FCD44-1A3D-47D6-A1B8-837FDBF1DA7D}">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tienen 13 sustancias identificadas en la matriz, pero se tienen 16 FDS, identificar si se debe eliminar FDS o complementar la matriz.</t>
      </text>
    </comment>
    <comment ref="E122" authorId="27" shapeId="0" xr:uid="{59A2950D-7D72-42C6-99EA-E578AA4480CA}">
      <text>
        <t>[Comentario encadenado]
Tu versión de Excel te permite leer este comentario encadenado; sin embargo, las ediciones que se apliquen se quitarán si el archivo se abre en una versión más reciente de Excel. Más información: https://go.microsoft.com/fwlink/?linkid=870924
Comentario:
    Descargar los PDF de las tarjetas de emergencia.</t>
      </text>
    </comment>
    <comment ref="E129" authorId="28" shapeId="0" xr:uid="{2314B08A-E23A-469A-9CC3-6E5B323298A6}">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han tenido reporte de incidentes ambientales?</t>
      </text>
    </comment>
    <comment ref="E130" authorId="29" shapeId="0" xr:uid="{EC1067DE-0602-4392-814F-F729A4B1CC83}">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han tenido reporte de incidentes ambientales?</t>
      </text>
    </comment>
    <comment ref="E131" authorId="30" shapeId="0" xr:uid="{EAA1B82E-725C-411A-A7AF-F6D1C1F1B391}">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han tenido reporte de incidentes ambientales?</t>
      </text>
    </comment>
    <comment ref="E135" authorId="31" shapeId="0" xr:uid="{BD1BCB2D-9523-49F0-87D7-EB00C6F11E4B}">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reporte de capacitación en AXA en el mes de febrero.</t>
      </text>
    </comment>
    <comment ref="E149" authorId="32" shapeId="0" xr:uid="{82036884-51E3-48BB-9C2C-22EC80021A91}">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usa el formato de inspecciones actualizado para este ítem.</t>
      </text>
    </comment>
    <comment ref="E150" authorId="33" shapeId="0" xr:uid="{B4F5C719-B3A5-4DB4-95D6-050020C6C467}">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usa el formato de inspecciones actualizado para este ítem.</t>
      </text>
    </comment>
    <comment ref="E151" authorId="34" shapeId="0" xr:uid="{54379599-2DB9-4E3A-BFBF-D55DBDA9E564}">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usa el formato de inspecciones actualizado para este ítem.</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tc={27B0F7A6-008F-4B5A-874B-C7193480F5FC}</author>
    <author>tc={5A42BB7A-C086-4D48-879C-C21A2B6746DD}</author>
    <author>tc={1788DBE7-73FC-43DC-B921-0AED8230ADFA}</author>
    <author>tc={5A3FF7D6-22B2-41DB-AE29-1604B4479D59}</author>
    <author>tc={D50C1721-AD67-4925-95D0-EA5318EC9E33}</author>
    <author>tc={0502E7E8-5C75-4FD0-B429-5BB54230E531}</author>
    <author>tc={DC33327C-58F6-4249-A038-F8E8394DFE5E}</author>
    <author>tc={C0752117-6770-4F5E-80B5-B352A11AA255}</author>
    <author>tc={663D23F4-973B-40BE-A59A-0A87DD75A1B8}</author>
    <author>tc={043515F6-0DAF-4C67-BFD0-D30FD7EF16B0}</author>
    <author>tc={D7B963F4-65FB-4AF2-BB37-2C1DC1B4EC26}</author>
    <author>tc={D383FEC8-755B-40D0-BDE3-F82BCB9E6B3A}</author>
    <author>tc={3DC0102E-A96C-40CE-AB0A-825772389CB0}</author>
    <author>tc={DAF8679B-6837-44F1-BD3D-3BC979F9A298}</author>
    <author>tc={73530742-31ED-4D31-8D93-6E02D23BCD13}</author>
    <author>tc={9117C9AA-938B-436A-B0EE-F326101165D8}</author>
    <author>tc={17DA275A-C6CF-4958-A6F8-A55CEB64F047}</author>
    <author>tc={052F7F1A-42DC-4878-A11E-4800D8AA0C2F}</author>
    <author>tc={D2E763D1-9596-4345-964D-208FE57A5CD4}</author>
    <author>tc={99A804BE-6D19-4B0C-9B86-E7F048744575}</author>
    <author>tc={31262ABF-F649-4593-915A-B721DF321F8F}</author>
    <author>tc={5D2FEAF3-9000-4DFF-9F56-9D4684880CCE}</author>
    <author>tc={8329B14F-4F80-4E3A-A3B5-D3712510E44D}</author>
    <author>tc={ABB9DA5D-7CAC-4525-B908-FF92D62EC93A}</author>
    <author>tc={948B8BB3-DA26-4B4F-AD1E-E52461A3B9AA}</author>
    <author>tc={E8FF374F-4281-4FE2-837D-7AE1AFC88D34}</author>
    <author>tc={227ECB96-0938-4145-B64F-278D13B29373}</author>
    <author>tc={146A6A52-9D3B-4C11-BEFE-CE0709D40D84}</author>
    <author>tc={E36BB466-A905-4084-A320-3E28642C766B}</author>
    <author>tc={372C4B29-A082-4F73-9ACC-271D3934B452}</author>
    <author>tc={25A63C71-A813-4811-857C-2D1E15AC85D2}</author>
    <author>tc={90D4E452-76E3-46B9-95BE-CB9151797AFB}</author>
    <author>tc={FE26EB60-FC2D-4497-8B71-8AA76F0981E6}</author>
    <author>tc={E0E208CB-E07D-465E-8142-2C867B4770A0}</author>
    <author>tc={35D6787B-71D9-40C7-B091-64242FA3116D}</author>
    <author>tc={02B95533-A841-4DA8-8238-2CA825052474}</author>
    <author>tc={6B26C972-9833-494F-A6CC-2B6E42CB753E}</author>
    <author>tc={B4896013-9CD5-4107-AA58-975E2ACC876F}</author>
    <author>tc={065B0F76-CFFE-4D14-AE97-EDE72852302E}</author>
  </authors>
  <commentList>
    <comment ref="D11" authorId="0" shapeId="0" xr:uid="{27B0F7A6-008F-4B5A-874B-C7193480F5FC}">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la matriz respecto a la novedad del Cambio Climático y socializarlo con el personal del contrato. </t>
      </text>
    </comment>
    <comment ref="D15" authorId="1" shapeId="0" xr:uid="{5A42BB7A-C086-4D48-879C-C21A2B6746DD}">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un correo (si no se tiene solicitarle al ambiental) que se comparta como soporte para el plan de trabajo.</t>
      </text>
    </comment>
    <comment ref="D20" authorId="2" shapeId="0" xr:uid="{1788DBE7-73FC-43DC-B921-0AED8230ADFA}">
      <text>
        <t>[Comentario encadenado]
Tu versión de Excel te permite leer este comentario encadenado; sin embargo, las ediciones que se apliquen se quitarán si el archivo se abre en una versión más reciente de Excel. Más información: https://go.microsoft.com/fwlink/?linkid=870924
Comentario:
    Divulgación de la actualización de la matriz. Realizar una actualización a la matriz de reisgos y oportunidades.</t>
      </text>
    </comment>
    <comment ref="D22" authorId="3" shapeId="0" xr:uid="{5A3FF7D6-22B2-41DB-AE29-1604B4479D59}">
      <text>
        <t>[Comentario encadenado]
Tu versión de Excel te permite leer este comentario encadenado; sin embargo, las ediciones que se apliquen se quitarán si el archivo se abre en una versión más reciente de Excel. Más información: https://go.microsoft.com/fwlink/?linkid=870924
Comentario:
    Se cargo la evidencia de la charla ambiental que se realizó de aspectos e impactos ambientales. Sin embargo, se debe socializar el la revisión/actualización de la matriz de aspectos e impactos propios del contrato.</t>
      </text>
    </comment>
    <comment ref="D23" authorId="4" shapeId="0" xr:uid="{D50C1721-AD67-4925-95D0-EA5318EC9E33}">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la matriz que se envió al correo de la actualización de la matriz legal.</t>
      </text>
    </comment>
    <comment ref="D24" authorId="5" shapeId="0" xr:uid="{0502E7E8-5C75-4FD0-B429-5BB54230E531}">
      <text>
        <t>[Comentario encadenado]
Tu versión de Excel te permite leer este comentario encadenado; sin embargo, las ediciones que se apliquen se quitarán si el archivo se abre en una versión más reciente de Excel. Más información: https://go.microsoft.com/fwlink/?linkid=870924
Comentario:
    Yo les envié el acta de este año.</t>
      </text>
    </comment>
    <comment ref="D25" authorId="6" shapeId="0" xr:uid="{DC33327C-58F6-4249-A038-F8E8394DFE5E}">
      <text>
        <t>[Comentario encadenado]
Tu versión de Excel te permite leer este comentario encadenado; sin embargo, las ediciones que se apliquen se quitarán si el archivo se abre en una versión más reciente de Excel. Más información: https://go.microsoft.com/fwlink/?linkid=870924
Comentario:
    El acta que esta cargada, no corresponde a la información solicitada.</t>
      </text>
    </comment>
    <comment ref="D26" authorId="7" shapeId="0" xr:uid="{C0752117-6770-4F5E-80B5-B352A11AA255}">
      <text>
        <t>[Comentario encadenado]
Tu versión de Excel te permite leer este comentario encadenado; sin embargo, las ediciones que se apliquen se quitarán si el archivo se abre en una versión más reciente de Excel. Más información: https://go.microsoft.com/fwlink/?linkid=870924
Comentario:
    Divulgar el documento cargado.</t>
      </text>
    </comment>
    <comment ref="D27" authorId="8" shapeId="0" xr:uid="{663D23F4-973B-40BE-A59A-0A87DD75A1B8}">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Cargar los objetivos que se socializaron a nivel empresa. </t>
      </text>
    </comment>
    <comment ref="D30" authorId="9" shapeId="0" xr:uid="{043515F6-0DAF-4C67-BFD0-D30FD7EF16B0}">
      <text>
        <t>[Comentario encadenado]
Tu versión de Excel te permite leer este comentario encadenado; sin embargo, las ediciones que se apliquen se quitarán si el archivo se abre en una versión más reciente de Excel. Más información: https://go.microsoft.com/fwlink/?linkid=870924
Comentario:
    Faltan agregar recursos, no solo el salario y las TCM</t>
      </text>
    </comment>
    <comment ref="D31" authorId="10" shapeId="0" xr:uid="{D7B963F4-65FB-4AF2-BB37-2C1DC1B4EC26}">
      <text>
        <t>[Comentario encadenado]
Tu versión de Excel te permite leer este comentario encadenado; sin embargo, las ediciones que se apliquen se quitarán si el archivo se abre en una versión más reciente de Excel. Más información: https://go.microsoft.com/fwlink/?linkid=870924
Comentario:
    Relacionar los soportes del presupuesto (facturas)</t>
      </text>
    </comment>
    <comment ref="D35" authorId="11" shapeId="0" xr:uid="{D383FEC8-755B-40D0-BDE3-F82BCB9E6B3A}">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Actualización de la matriz respecto al control que se tiene desde proceso transversal, sobre las charlas ambientales semanales y del link de evaluación. Además, este documento ya cumple con un año de actualización, se debe hacer revisión de novedades.</t>
      </text>
    </comment>
    <comment ref="D36" authorId="12" shapeId="0" xr:uid="{3DC0102E-A96C-40CE-AB0A-825772389CB0}">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documento del listado de maestro de documentos del SIG</t>
      </text>
    </comment>
    <comment ref="D37" authorId="13" shapeId="0" xr:uid="{DAF8679B-6837-44F1-BD3D-3BC979F9A298}">
      <text>
        <t>[Comentario encadenado]
Tu versión de Excel te permite leer este comentario encadenado; sin embargo, las ediciones que se apliquen se quitarán si el archivo se abre en una versión más reciente de Excel. Más información: https://go.microsoft.com/fwlink/?linkid=870924
Comentario:
    Relacionar los documentos que son eexternos que se usan en DISEÑO</t>
      </text>
    </comment>
    <comment ref="E39" authorId="14" shapeId="0" xr:uid="{73530742-31ED-4D31-8D93-6E02D23BCD13}">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registro fotográfico de los puntos ecológicos.</t>
      </text>
    </comment>
    <comment ref="E40" authorId="15" shapeId="0" xr:uid="{9117C9AA-938B-436A-B0EE-F326101165D8}">
      <text>
        <t>[Comentario encadenado]
Tu versión de Excel te permite leer este comentario encadenado; sin embargo, las ediciones que se apliquen se quitarán si el archivo se abre en una versión más reciente de Excel. Más información: https://go.microsoft.com/fwlink/?linkid=870924
Comentario:
    Utilizar el formato que se tienes desde el proceso transversal.</t>
      </text>
    </comment>
    <comment ref="E41" authorId="16" shapeId="0" xr:uid="{17DA275A-C6CF-4958-A6F8-A55CEB64F047}">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registro fotográfico de los puntos ecológicos.</t>
      </text>
    </comment>
    <comment ref="D42" authorId="17" shapeId="0" xr:uid="{052F7F1A-42DC-4878-A11E-4800D8AA0C2F}">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 tenido recolección de aprovechables estos meses?</t>
      </text>
    </comment>
    <comment ref="E42" authorId="18" shapeId="0" xr:uid="{D2E763D1-9596-4345-964D-208FE57A5CD4}">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 tenido recolección de aprovechables estos meses?</t>
      </text>
    </comment>
    <comment ref="D44" authorId="19" shapeId="0" xr:uid="{99A804BE-6D19-4B0C-9B86-E7F048744575}">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 tenido recolección de RESPEL estos meses?</t>
      </text>
    </comment>
    <comment ref="E44" authorId="20" shapeId="0" xr:uid="{31262ABF-F649-4593-915A-B721DF321F8F}">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 tenido recolección de RESPEL estos meses?</t>
      </text>
    </comment>
    <comment ref="E53" authorId="21" shapeId="0" xr:uid="{5D2FEAF3-9000-4DFF-9F56-9D4684880CCE}">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diligenciamiento de la matriz hasta el mes de febrero. Cargar la matriz actualizada.</t>
      </text>
    </comment>
    <comment ref="E83" authorId="22" shapeId="0" xr:uid="{8329B14F-4F80-4E3A-A3B5-D3712510E44D}">
      <text>
        <t>[Comentario encadenado]
Tu versión de Excel te permite leer este comentario encadenado; sin embargo, las ediciones que se apliquen se quitarán si el archivo se abre en una versión más reciente de Excel. Más información: https://go.microsoft.com/fwlink/?linkid=870924
Comentario:
    Falta la factura del agua del mes de febrero, ibagué.</t>
      </text>
    </comment>
    <comment ref="E88" authorId="23" shapeId="0" xr:uid="{ABB9DA5D-7CAC-4525-B908-FF92D62EC93A}">
      <text>
        <t>[Comentario encadenado]
Tu versión de Excel te permite leer este comentario encadenado; sin embargo, las ediciones que se apliquen se quitarán si el archivo se abre en una versión más reciente de Excel. Más información: https://go.microsoft.com/fwlink/?linkid=870924
Comentario:
    Solicitar el certificado del seguimiento de los residuos pos consumo.</t>
      </text>
    </comment>
    <comment ref="E89" authorId="24" shapeId="0" xr:uid="{948B8BB3-DA26-4B4F-AD1E-E52461A3B9AA}">
      <text>
        <t>[Comentario encadenado]
Tu versión de Excel te permite leer este comentario encadenado; sin embargo, las ediciones que se apliquen se quitarán si el archivo se abre en una versión más reciente de Excel. Más información: https://go.microsoft.com/fwlink/?linkid=870924
Comentario:
    Solicitar el certificado del seguimiento de los residuos pos consumo.</t>
      </text>
    </comment>
    <comment ref="E90" authorId="25" shapeId="0" xr:uid="{E8FF374F-4281-4FE2-837D-7AE1AFC88D34}">
      <text>
        <t>[Comentario encadenado]
Tu versión de Excel te permite leer este comentario encadenado; sin embargo, las ediciones que se apliquen se quitarán si el archivo se abre en una versión más reciente de Excel. Más información: https://go.microsoft.com/fwlink/?linkid=870924
Comentario:
    El portafolio de la empresa prestadora de servicio solo cuenta con fumigación - Lavado de tanques no se registra y tiene un certificado en editable.</t>
      </text>
    </comment>
    <comment ref="E99" authorId="26" shapeId="0" xr:uid="{227ECB96-0938-4145-B64F-278D13B29373}">
      <text>
        <t>[Comentario encadenado]
Tu versión de Excel te permite leer este comentario encadenado; sin embargo, las ediciones que se apliquen se quitarán si el archivo se abre en una versión más reciente de Excel. Más información: https://go.microsoft.com/fwlink/?linkid=870924
Comentario:
    Solicitar soportes de las charlas diligenciadas.</t>
      </text>
    </comment>
    <comment ref="E103" authorId="27" shapeId="0" xr:uid="{146A6A52-9D3B-4C11-BEFE-CE0709D40D84}">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soportes de CAMPRO frente a la técnico mecánica de los vehículos del contrato.</t>
      </text>
    </comment>
    <comment ref="E117" authorId="28" shapeId="0" xr:uid="{E36BB466-A905-4084-A320-3E28642C766B}">
      <text>
        <t>[Comentario encadenado]
Tu versión de Excel te permite leer este comentario encadenado; sin embargo, las ediciones que se apliquen se quitarán si el archivo se abre en una versión más reciente de Excel. Más información: https://go.microsoft.com/fwlink/?linkid=870924
Comentario:
    Imprimir y pegar en donde estan las sustancias químicas de aseo, la matriz de compatibilidad, sino se tiene, solicitar al área transversal matriz de servicios generales.</t>
      </text>
    </comment>
    <comment ref="E120" authorId="29" shapeId="0" xr:uid="{372C4B29-A082-4F73-9ACC-271D3934B452}">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tienen 13 sustancias identificadas en la matriz, pero se tienen 16 FDS, identificar si se debe eliminar FDS o complementar la matriz.</t>
      </text>
    </comment>
    <comment ref="E122" authorId="30" shapeId="0" xr:uid="{25A63C71-A813-4811-857C-2D1E15AC85D2}">
      <text>
        <t>[Comentario encadenado]
Tu versión de Excel te permite leer este comentario encadenado; sin embargo, las ediciones que se apliquen se quitarán si el archivo se abre en una versión más reciente de Excel. Más información: https://go.microsoft.com/fwlink/?linkid=870924
Comentario:
    Descargar los PDF de las tarjetas de emergencia.</t>
      </text>
    </comment>
    <comment ref="E129" authorId="31" shapeId="0" xr:uid="{90D4E452-76E3-46B9-95BE-CB9151797AFB}">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han tenido reporte de incidentes ambientales?</t>
      </text>
    </comment>
    <comment ref="E130" authorId="32" shapeId="0" xr:uid="{FE26EB60-FC2D-4497-8B71-8AA76F0981E6}">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han tenido reporte de incidentes ambientales?</t>
      </text>
    </comment>
    <comment ref="E131" authorId="33" shapeId="0" xr:uid="{E0E208CB-E07D-465E-8142-2C867B4770A0}">
      <text>
        <t>[Comentario encadenado]
Tu versión de Excel te permite leer este comentario encadenado; sin embargo, las ediciones que se apliquen se quitarán si el archivo se abre en una versión más reciente de Excel. Más información: https://go.microsoft.com/fwlink/?linkid=870924
Comentario:
    Se han tenido reporte de incidentes ambientales?</t>
      </text>
    </comment>
    <comment ref="E135" authorId="34" shapeId="0" xr:uid="{35D6787B-71D9-40C7-B091-64242FA3116D}">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reporte de capacitación en AXA en el mes de febrero.</t>
      </text>
    </comment>
    <comment ref="E149" authorId="35" shapeId="0" xr:uid="{02B95533-A841-4DA8-8238-2CA825052474}">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usa el formato de inspecciones actualizado para este ítem.</t>
      </text>
    </comment>
    <comment ref="E150" authorId="36" shapeId="0" xr:uid="{6B26C972-9833-494F-A6CC-2B6E42CB753E}">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usa el formato de inspecciones actualizado para este ítem.</t>
      </text>
    </comment>
    <comment ref="E151" authorId="37" shapeId="0" xr:uid="{B4896013-9CD5-4107-AA58-975E2ACC876F}">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usa el formato de inspecciones actualizado para este ítem.</t>
      </text>
    </comment>
    <comment ref="E154" authorId="38" shapeId="0" xr:uid="{065B0F76-CFFE-4D14-AE97-EDE72852302E}">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tiene reporte de desempeño ambiental</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tc={006F8C4C-1638-49BB-A118-CE8B25AE451B}</author>
    <author>tc={DF70E3B5-52CE-49C8-8C22-06A2A04EA7B5}</author>
    <author>tc={8555EC79-23AE-4F03-960D-0ECEA0CF5103}</author>
    <author>tc={3680E9E5-97E7-4E37-BC7C-3FF56B6C3907}</author>
    <author>tc={EC372A71-A1D2-4EF3-8532-E2F6448FBFEE}</author>
    <author>tc={DA5E9ECC-138F-44DB-8D12-ECA334CA90F7}</author>
    <author>tc={57BB9A51-B0FF-438E-88BC-3309ADA6C23D}</author>
    <author>tc={65B87B24-3612-409D-A692-600C309D6335}</author>
    <author>tc={AB214814-9D5F-40CC-AA99-388A22550F50}</author>
    <author>tc={57836AF6-7987-4BC4-B006-FE730EF85382}</author>
    <author>tc={8B436209-F278-4DB1-9BB7-CDF18708B725}</author>
    <author>tc={4E7904B0-54BE-48EB-9BAF-30CFD1A3EC30}</author>
    <author>tc={B2B47C32-6483-4E2D-B602-F7B76C1E85A3}</author>
    <author>tc={3489990E-45BC-4883-96B3-6F5BC88C1B39}</author>
    <author>tc={B7684C29-3653-4416-8959-497AE5A8DD91}</author>
    <author>tc={28C1B190-3885-459E-952F-737E305F7124}</author>
    <author>tc={801E75C3-E9E6-425A-BEB1-D297EB67361D}</author>
    <author>tc={9DA9C671-CBCE-4A0B-A972-B51B05F5D2F1}</author>
    <author>tc={84A166E5-1E1B-45A6-B54A-71CEAACB067E}</author>
    <author>tc={01BE57A6-DDE8-4801-90D9-BC3D403BBDB4}</author>
    <author>tc={39292BB7-B9EE-46C4-86D5-269DFB4D0571}</author>
    <author>tc={8A8D8C2F-6DE5-4ADF-9996-3338D41DB3FF}</author>
    <author>tc={5C3AAACC-AD23-4A7C-B8CA-7A3E8B9D4F07}</author>
    <author>tc={3C41D65F-6094-40A4-A12F-52D3B63B3986}</author>
    <author>tc={1217D5B5-9347-4725-9AA5-740DF5640ABD}</author>
    <author>tc={E8BD4782-EC3A-4010-9B70-57800646022A}</author>
    <author>tc={6ACEC277-8434-4D95-BEA8-BF5FE598675F}</author>
    <author>tc={2973EA55-7C5E-49D9-A3F3-E447D4A30000}</author>
    <author>tc={6B413E19-0E9D-4CFF-B5B3-6911E1012281}</author>
    <author>tc={67C0952F-CA44-4137-9458-909D4C7252CE}</author>
    <author>tc={83A14DC1-E5BE-48C5-88A8-3DACBA689805}</author>
    <author>tc={1804905E-7B56-4133-9532-7E8B57221860}</author>
    <author>tc={C7E81BDA-068A-4822-B95E-CED4EACDFE65}</author>
    <author>tc={F74B5171-58EC-4EFB-9359-D25A750F9ED5}</author>
    <author>tc={FB8489FE-7ED3-401B-BFBB-755A7CACEFC3}</author>
    <author>tc={E526F981-4946-4B6E-B63C-7E175D475082}</author>
    <author>tc={BDD1CE2D-9960-4D26-9526-0FBFD0B987C1}</author>
    <author>tc={BFA82927-6AF9-419D-B15E-91CB60610C24}</author>
    <author>tc={04C9C57E-8B92-40DC-9B93-D81CC3AFB6F5}</author>
    <author>tc={516A23B7-8BBD-4AB9-8C34-340E1AC74E48}</author>
  </authors>
  <commentList>
    <comment ref="D11" authorId="0" shapeId="0" xr:uid="{006F8C4C-1638-49BB-A118-CE8B25AE451B}">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todas las estrategias.</t>
      </text>
    </comment>
    <comment ref="E20" authorId="1" shapeId="0" xr:uid="{DF70E3B5-52CE-49C8-8C22-06A2A04EA7B5}">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tienen las fechas de los riesgos 2021, actualizarlos al 2025</t>
      </text>
    </comment>
    <comment ref="E21" authorId="2" shapeId="0" xr:uid="{8555EC79-23AE-4F03-960D-0ECEA0CF5103}">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Realizar la revisión de la matriz de aspectos  e impactos y realizar las respectivas actualizaciones. </t>
      </text>
    </comment>
    <comment ref="E22" authorId="3" shapeId="0" xr:uid="{3680E9E5-97E7-4E37-BC7C-3FF56B6C3907}">
      <text>
        <t>[Comentario encadenado]
Tu versión de Excel te permite leer este comentario encadenado; sin embargo, las ediciones que se apliquen se quitarán si el archivo se abre en una versión más reciente de Excel. Más información: https://go.microsoft.com/fwlink/?linkid=870924
Comentario:
    Una vez chequeada, hacer la divulgación</t>
      </text>
    </comment>
    <comment ref="E27" authorId="4" shapeId="0" xr:uid="{EC372A71-A1D2-4EF3-8532-E2F6448FBFEE}">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los objetivos 2025</t>
      </text>
    </comment>
    <comment ref="E30" authorId="5" shapeId="0" xr:uid="{DA5E9ECC-138F-44DB-8D12-ECA334CA90F7}">
      <text>
        <t>[Comentario encadenado]
Tu versión de Excel te permite leer este comentario encadenado; sin embargo, las ediciones que se apliquen se quitarán si el archivo se abre en una versión más reciente de Excel. Más información: https://go.microsoft.com/fwlink/?linkid=870924
Comentario:
    Legalizar la matriz del presupuesto y cargar los recursos que se planean utilizar.</t>
      </text>
    </comment>
    <comment ref="E31" authorId="6" shapeId="0" xr:uid="{57BB9A51-B0FF-438E-88BC-3309ADA6C23D}">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con base a lo anterior.</t>
      </text>
    </comment>
    <comment ref="E35" authorId="7" shapeId="0" xr:uid="{65B87B24-3612-409D-A692-600C309D6335}">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la novedad de las comunicaciones de las charlas ambientales. </t>
      </text>
    </comment>
    <comment ref="E36" authorId="8" shapeId="0" xr:uid="{AB214814-9D5F-40CC-AA99-388A22550F50}">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documento.</t>
      </text>
    </comment>
    <comment ref="D40" authorId="9" shapeId="0" xr:uid="{57836AF6-7987-4BC4-B006-FE730EF85382}">
      <text>
        <t>[Comentario encadenado]
Tu versión de Excel te permite leer este comentario encadenado; sin embargo, las ediciones que se apliquen se quitarán si el archivo se abre en una versión más reciente de Excel. Más información: https://go.microsoft.com/fwlink/?linkid=870924
Comentario:
    Utilizar el formato propio de EQUANS</t>
      </text>
    </comment>
    <comment ref="E40" authorId="10" shapeId="0" xr:uid="{8B436209-F278-4DB1-9BB7-CDF18708B725}">
      <text>
        <t>[Comentario encadenado]
Tu versión de Excel te permite leer este comentario encadenado; sin embargo, las ediciones que se apliquen se quitarán si el archivo se abre en una versión más reciente de Excel. Más información: https://go.microsoft.com/fwlink/?linkid=870924
Comentario:
    Utilizar el formato propio de EQUANS</t>
      </text>
    </comment>
    <comment ref="F40" authorId="11" shapeId="0" xr:uid="{4E7904B0-54BE-48EB-9BAF-30CFD1A3EC30}">
      <text>
        <t>[Comentario encadenado]
Tu versión de Excel te permite leer este comentario encadenado; sin embargo, las ediciones que se apliquen se quitarán si el archivo se abre en una versión más reciente de Excel. Más información: https://go.microsoft.com/fwlink/?linkid=870924
Comentario:
    El personal de servicios generales perdió la hoja del registro de los residuos.</t>
      </text>
    </comment>
    <comment ref="E41" authorId="12" shapeId="0" xr:uid="{B2B47C32-6483-4E2D-B602-F7B76C1E85A3}">
      <text>
        <t>[Comentario encadenado]
Tu versión de Excel te permite leer este comentario encadenado; sin embargo, las ediciones que se apliquen se quitarán si el archivo se abre en una versión más reciente de Excel. Más información: https://go.microsoft.com/fwlink/?linkid=870924
Comentario:
    Esta desorganizado.</t>
      </text>
    </comment>
    <comment ref="E42" authorId="13" shapeId="0" xr:uid="{3489990E-45BC-4883-96B3-6F5BC88C1B39}">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el soporte del aliado estratégico</t>
      </text>
    </comment>
    <comment ref="F42" authorId="14" shapeId="0" xr:uid="{B7684C29-3653-4416-8959-497AE5A8DD91}">
      <text>
        <t>[Comentario encadenado]
Tu versión de Excel te permite leer este comentario encadenado; sin embargo, las ediciones que se apliquen se quitarán si el archivo se abre en una versión más reciente de Excel. Más información: https://go.microsoft.com/fwlink/?linkid=870924
Comentario:
    Se tuvo recolección de aprovechables?</t>
      </text>
    </comment>
    <comment ref="G42" authorId="15" shapeId="0" xr:uid="{28C1B190-3885-459E-952F-737E305F7124}">
      <text>
        <t>[Comentario encadenado]
Tu versión de Excel te permite leer este comentario encadenado; sin embargo, las ediciones que se apliquen se quitarán si el archivo se abre en una versión más reciente de Excel. Más información: https://go.microsoft.com/fwlink/?linkid=870924
Comentario:
    En el mes de abril hubo recolección de aprovechables?</t>
      </text>
    </comment>
    <comment ref="D43" authorId="16" shapeId="0" xr:uid="{801E75C3-E9E6-425A-BEB1-D297EB67361D}">
      <text>
        <t>[Comentario encadenado]
Tu versión de Excel te permite leer este comentario encadenado; sin embargo, las ediciones que se apliquen se quitarán si el archivo se abre en una versión más reciente de Excel. Más información: https://go.microsoft.com/fwlink/?linkid=870924
Comentario:
    Preguntar si han realizado entrega de residuos.</t>
      </text>
    </comment>
    <comment ref="F44" authorId="17" shapeId="0" xr:uid="{9DA9C671-CBCE-4A0B-A972-B51B05F5D2F1}">
      <text>
        <t>[Comentario encadenado]
Tu versión de Excel te permite leer este comentario encadenado; sin embargo, las ediciones que se apliquen se quitarán si el archivo se abre en una versión más reciente de Excel. Más información: https://go.microsoft.com/fwlink/?linkid=870924
Comentario:
    Han tenido recolección de RESPEL?</t>
      </text>
    </comment>
    <comment ref="G44" authorId="18" shapeId="0" xr:uid="{84A166E5-1E1B-45A6-B54A-71CEAACB067E}">
      <text>
        <t>[Comentario encadenado]
Tu versión de Excel te permite leer este comentario encadenado; sin embargo, las ediciones que se apliquen se quitarán si el archivo se abre en una versión más reciente de Excel. Más información: https://go.microsoft.com/fwlink/?linkid=870924
Comentario:
    Han tenido entrega de RESPEL?</t>
      </text>
    </comment>
    <comment ref="G53" authorId="19" shapeId="0" xr:uid="{01BE57A6-DDE8-4801-90D9-BC3D403BBDB4}">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hubo recolección de no aprovechables, RESPEL y aprovechables</t>
      </text>
    </comment>
    <comment ref="D83" authorId="20" shapeId="0" xr:uid="{39292BB7-B9EE-46C4-86D5-269DFB4D0571}">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factura de este mes.</t>
      </text>
    </comment>
    <comment ref="D88" authorId="21" shapeId="0" xr:uid="{8A8D8C2F-6DE5-4ADF-9996-3338D41DB3FF}">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Certificado de seguimiento de residuos posconsumo</t>
      </text>
    </comment>
    <comment ref="G88" authorId="22" shapeId="0" xr:uid="{5C3AAACC-AD23-4A7C-B8CA-7A3E8B9D4F07}">
      <text>
        <t>[Comentario encadenado]
Tu versión de Excel te permite leer este comentario encadenado; sin embargo, las ediciones que se apliquen se quitarán si el archivo se abre en una versión más reciente de Excel. Más información: https://go.microsoft.com/fwlink/?linkid=870924
Comentario:
    Hubo presencia de roedores, se gestiona visita 11 y 25 de abril.</t>
      </text>
    </comment>
    <comment ref="H88" authorId="23" shapeId="0" xr:uid="{3C41D65F-6094-40A4-A12F-52D3B63B3986}">
      <text>
        <t>[Comentario encadenado]
Tu versión de Excel te permite leer este comentario encadenado; sin embargo, las ediciones que se apliquen se quitarán si el archivo se abre en una versión más reciente de Excel. Más información: https://go.microsoft.com/fwlink/?linkid=870924
Comentario:
    ¿Qué les dijo el proveedor para el control de este mes?
Respuesta:
    no hubo, control de plagas</t>
      </text>
    </comment>
    <comment ref="D89" authorId="24" shapeId="0" xr:uid="{1217D5B5-9347-4725-9AA5-740DF5640ABD}">
      <text>
        <t>[Comentario encadenado]
Tu versión de Excel te permite leer este comentario encadenado; sin embargo, las ediciones que se apliquen se quitarán si el archivo se abre en una versión más reciente de Excel. Más información: https://go.microsoft.com/fwlink/?linkid=870924
Comentario:
    Cargar Certificado de seguimiento de residuos posconsumo</t>
      </text>
    </comment>
    <comment ref="L89" authorId="25" shapeId="0" xr:uid="{E8BD4782-EC3A-4010-9B70-57800646022A}">
      <text>
        <t>[Comentario encadenado]
Tu versión de Excel te permite leer este comentario encadenado; sin embargo, las ediciones que se apliquen se quitarán si el archivo se abre en una versión más reciente de Excel. Más información: https://go.microsoft.com/fwlink/?linkid=870924
Comentario:
    Se realizó fumigación en el mes de marzo en la sede, esperar si el proveedor cree conveniente hacer nuevamente fumigación en meses anteriores a septiembre por la presencia de eses de roedores.</t>
      </text>
    </comment>
    <comment ref="D94" authorId="26" shapeId="0" xr:uid="{6ACEC277-8434-4D95-BEA8-BF5FE598675F}">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hubo</t>
      </text>
    </comment>
    <comment ref="D97" authorId="27" shapeId="0" xr:uid="{2973EA55-7C5E-49D9-A3F3-E447D4A3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Preguntar si se hace?</t>
      </text>
    </comment>
    <comment ref="D98" authorId="28" shapeId="0" xr:uid="{6B413E19-0E9D-4CFF-B5B3-6911E1012281}">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datos.</t>
      </text>
    </comment>
    <comment ref="D101" authorId="29" shapeId="0" xr:uid="{67C0952F-CA44-4137-9458-909D4C7252CE}">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datos.</t>
      </text>
    </comment>
    <comment ref="D102" authorId="30" shapeId="0" xr:uid="{83A14DC1-E5BE-48C5-88A8-3DACBA689805}">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datos.</t>
      </text>
    </comment>
    <comment ref="D103" authorId="31" shapeId="0" xr:uid="{1804905E-7B56-4133-9532-7E8B57221860}">
      <text>
        <t>[Comentario encadenado]
Tu versión de Excel te permite leer este comentario encadenado; sin embargo, las ediciones que se apliquen se quitarán si el archivo se abre en una versión más reciente de Excel. Más información: https://go.microsoft.com/fwlink/?linkid=870924
Comentario:
    Actualizar datos.</t>
      </text>
    </comment>
    <comment ref="D119" authorId="32" shapeId="0" xr:uid="{C7E81BDA-068A-4822-B95E-CED4EACDFE65}">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evidencias de este mes.</t>
      </text>
    </comment>
    <comment ref="E119" authorId="33" shapeId="0" xr:uid="{F74B5171-58EC-4EFB-9359-D25A750F9ED5}">
      <text>
        <t>[Comentario encadenado]
Tu versión de Excel te permite leer este comentario encadenado; sin embargo, las ediciones que se apliquen se quitarán si el archivo se abre en una versión más reciente de Excel. Más información: https://go.microsoft.com/fwlink/?linkid=870924
Comentario:
    No hay evidencias de este mes.</t>
      </text>
    </comment>
    <comment ref="E122" authorId="34" shapeId="0" xr:uid="{FB8489FE-7ED3-401B-BFBB-755A7CACEFC3}">
      <text>
        <t>[Comentario encadenado]
Tu versión de Excel te permite leer este comentario encadenado; sin embargo, las ediciones que se apliquen se quitarán si el archivo se abre en una versión más reciente de Excel. Más información: https://go.microsoft.com/fwlink/?linkid=870924
Comentario:
    Faltan tarjetas de emergencia.</t>
      </text>
    </comment>
    <comment ref="F122" authorId="35" shapeId="0" xr:uid="{E526F981-4946-4B6E-B63C-7E175D475082}">
      <text>
        <t>[Comentario encadenado]
Tu versión de Excel te permite leer este comentario encadenado; sin embargo, las ediciones que se apliquen se quitarán si el archivo se abre en una versión más reciente de Excel. Más información: https://go.microsoft.com/fwlink/?linkid=870924
Comentario:
    42 sustancias identificadas y hay 23 pdf TE</t>
      </text>
    </comment>
    <comment ref="G122" authorId="36" shapeId="0" xr:uid="{BDD1CE2D-9960-4D26-9526-0FBFD0B987C1}">
      <text>
        <t>[Comentario encadenado]
Tu versión de Excel te permite leer este comentario encadenado; sin embargo, las ediciones que se apliquen se quitarán si el archivo se abre en una versión más reciente de Excel. Más información: https://go.microsoft.com/fwlink/?linkid=870924
Comentario:
    42 sustancias identificadas y hay 23 pdf TE</t>
      </text>
    </comment>
    <comment ref="H129" authorId="37" shapeId="0" xr:uid="{BFA82927-6AF9-419D-B15E-91CB60610C24}">
      <text>
        <t>[Comentario encadenado]
Tu versión de Excel te permite leer este comentario encadenado; sin embargo, las ediciones que se apliquen se quitarán si el archivo se abre en una versión más reciente de Excel. Más información: https://go.microsoft.com/fwlink/?linkid=870924
Comentario:
    han tenido incidentes ambientales en el último mes</t>
      </text>
    </comment>
    <comment ref="I154" authorId="38" shapeId="0" xr:uid="{04C9C57E-8B92-40DC-9B93-D81CC3AFB6F5}">
      <text>
        <t>[Comentario encadenado]
Tu versión de Excel te permite leer este comentario encadenado; sin embargo, las ediciones que se apliquen se quitarán si el archivo se abre en una versión más reciente de Excel. Más información: https://go.microsoft.com/fwlink/?linkid=870924
Comentario:
    Realizar informe de desempeño ambiental.</t>
      </text>
    </comment>
    <comment ref="I155" authorId="39" shapeId="0" xr:uid="{516A23B7-8BBD-4AB9-8C34-340E1AC74E48}">
      <text>
        <t>[Comentario encadenado]
Tu versión de Excel te permite leer este comentario encadenado; sin embargo, las ediciones que se apliquen se quitarán si el archivo se abre en una versión más reciente de Excel. Más información: https://go.microsoft.com/fwlink/?linkid=870924
Comentario:
    Realizar divulgación del informe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<sst xmlns="http://schemas.openxmlformats.org/spreadsheetml/2006/main" count="11279" uniqueCount="372">
  <si>
    <t>RRHH</t>
  </si>
  <si>
    <t>A</t>
  </si>
  <si>
    <t xml:space="preserve">Levantamiento de flujo.. WP. </t>
  </si>
  <si>
    <t xml:space="preserve">Balance de cargas. </t>
  </si>
  <si>
    <t>D</t>
  </si>
  <si>
    <t xml:space="preserve">Descripciones de cargo RRHH. </t>
  </si>
  <si>
    <t>DI</t>
  </si>
  <si>
    <t xml:space="preserve">Días típicos. </t>
  </si>
  <si>
    <t>I</t>
  </si>
  <si>
    <t xml:space="preserve">Rutinas de seguimiento. </t>
  </si>
  <si>
    <t xml:space="preserve">Cambio procedimientos a pactos. </t>
  </si>
  <si>
    <t>Semilleros (plan carrera).</t>
  </si>
  <si>
    <t xml:space="preserve">Inducción de general a recursos humanos, (quienes son los directores, que hacen nuestros contratos, nuestros procesos, para que sepan que deben contratar, que deben buscar, impactos de multa del cliente… ambientarlos de todo lo que implica para la operación el tema de rrhh). </t>
  </si>
  <si>
    <t xml:space="preserve">Análisis de restricciones. </t>
  </si>
  <si>
    <t xml:space="preserve">Cuellos de botella. </t>
  </si>
  <si>
    <t xml:space="preserve">1. Formato, flujo requisición, matriz de cargos, y nombres por proyecto de quien esta autorizado para montar una requisición. Quien la solicita, quien la autoriza, quien aprueba. </t>
  </si>
  <si>
    <t xml:space="preserve">2. Matríz de cargos y salarios por proyecto, cantidad debe ser.  Revisar cargos remplazados, o documento que aclare la flexibilización o cambio de cargo… </t>
  </si>
  <si>
    <t xml:space="preserve">3. Levantar planta aprobada. - generalista con director y jefe revisan la planta,  cantidad de personas, revisan y firman… esa es la planta aprobada. ejemplo: </t>
  </si>
  <si>
    <t xml:space="preserve">Cargo </t>
  </si>
  <si>
    <t>Nombre</t>
  </si>
  <si>
    <t xml:space="preserve">4. A cada posición de la planta aprobada le vamos a asignar un código, RD00001, RD0002,  cuando la persona se vaya se cambia y se coloca en la posición que tenia el que sale,  como soporte a ese cambio, debe estar la carta de renuncia, entrega de cargo, etc.. Para crear un cargo debe existir una razón de peso, para incluirlo. Si ingresa la persona y no se ha ido la otra se asignara un código provisional asi: RD0001-1. Llevar trazabilidad de a quien van a remplazar, porque van a incrementar la planta (tener todos los soportes correspondientes). </t>
  </si>
  <si>
    <t>5. Fuentes de reclutamiento: El empleo, SENA, Don Bosco, La Salle, Página CAM, Computrabajo.(definir cuantos son los responsables de perfilar (el perfiladore debe ser una persona técnica): revisar hoja de vida " secuencia de revisión de hoja de vida", definir para que cargos podría aplicar, y todo lo que tiene y para que contrato o área puede aplicar,  "base de datos campro ver base creada para redes, toda la documentación que tiene, todos los telefonos de contacto, correo electrónico, ciudad donde está", escanear hoja de vida o las baja a una carpeta compartida, estandarizar nombre de archivos hojas de vida, solo el perfilador podría modificar en carpetas compartidas, armar carpetas por orden alfabetico, el resto solo consulta, si esa persona fué contratada, en campro debe colocarse esa aclaración para que la persona no salga en listado otra vez.</t>
  </si>
  <si>
    <t xml:space="preserve">perfilador. </t>
  </si>
  <si>
    <t xml:space="preserve">digitador: turnos, mínimo (ingresar la información en campro). Una vez cargue la información debería enviar las pruebas psicotécnicas con un correo de que se recibió hoja de vida y que por favor realice las pruebas,en ese mismo correo  en caso de ser contratado, suministrar los siguientes documentos: certificados de estudio, tarjetas...... </t>
  </si>
  <si>
    <t xml:space="preserve">psicólogas. </t>
  </si>
  <si>
    <t>digitador (escanear, grabando hojas de vida y doc, en la carpeta compartida).</t>
  </si>
  <si>
    <t xml:space="preserve">6.  Estados de la hoja de vida, disponible, en pruebas (que psicologa la tiene y para que proyecto esta aplicando), exámenes médicos, estudio de seguridad, en entrevista, en contratación "poder filtrar por proyecto, por psicóloga, por cargo, turno). Si la persona se cayo en algun paso, el estado debería ser declinado o descartado, alimentar cada uno de los estados para saber donde se cayó el proceso,  si es por perfil, devolver al inicio, en las otras debe aparecer en que etapa se cayó. </t>
  </si>
  <si>
    <t xml:space="preserve">7. Agendamiento con psicólogas (Entra y verifica quienes puede citar, verificar de donde viene "fuente" y en campro digitar fecha y hora de atención). Entregar un protocolo de llamada a los digitadores.  Medir tiempos de las psicólogas. </t>
  </si>
  <si>
    <t>8. Que tengan toda la información de los contratos, todas deben estar en la 98, días típicos: ejemplo: en la mañana en la entrevistas, en la tarde información para digitadores si es apto o no, para que mantengan campro actualizado.</t>
  </si>
  <si>
    <t>9. Digitadores: ingresar gente en campro, contactar a la persona y agendar, alimentar la base con el resultado, enviar terna a entrevista con el director o coordinador (habla con el dir o coord, agenda en el outlook y le envia el listado de las personas que van y para que cargo, ingresa a campro esta información, cuando el dir o coord cancela, debe colocar observación porque no se atendió entrevista, contar reprogramaciones), enviar gente a examenes médicos.</t>
  </si>
  <si>
    <t xml:space="preserve">Nota. </t>
  </si>
  <si>
    <t xml:space="preserve">Hacer levantamiento de todos los cargos de la compañía, y que Martha con Adriana, nos definan, competencias para esos cargos, y cuales son las pruebas psicologicas y psicotecnicas, para que yo pueda ver que tienen la competencia. (pueda ver que es metódica, trabajo en equipo, etc. ).  Definir que pruebas se van a realizar a todos los cargos. </t>
  </si>
  <si>
    <t xml:space="preserve">Estandarizar cargos, cruce de cargos, para iniciar la descripción. </t>
  </si>
  <si>
    <t xml:space="preserve">cada estado debe tener unas observaciones, un resultado. </t>
  </si>
  <si>
    <t>si ya es contratado debe desaparecer de la base de candidatos….</t>
  </si>
  <si>
    <t xml:space="preserve">todo lo que no cueste (etapas), debe hacerse primero, luego se hace lo más ecónomico, estudio de seguridad ó exámenes. </t>
  </si>
  <si>
    <t>Cuando se vaya a contratar, pregunto a contratación cuando se lo cito para iniciar proceso, con quien se debe presentar, hora fecha…. Debe hacerse protocolo de llamada para el digitador, para que dé esta información. Debe contar con disponibildad de…. El mismo digitador hace la solicitud de dotación para esa persona.  (Estructurar como se haria, la solicitud de correo, computador, puesto de trabajo, etc).</t>
  </si>
  <si>
    <t xml:space="preserve">Insistir en que ahí no hay nada técnico. Los únicos técnicos son los perfiladores y las psicólogas, son en cantidad mínima. Tengo un call center. </t>
  </si>
  <si>
    <t xml:space="preserve">Reunión con Martha y Adriana. Herramienta - propuesta de Reingeniería  y ahí ustedes toman la decisión. Martes miercoles ---- propuesta. </t>
  </si>
  <si>
    <t xml:space="preserve">reunión con Carlos Camargo,,,, verificar como funciona el modulo de campro rrhh. </t>
  </si>
  <si>
    <t xml:space="preserve">definir las metas…. Por dia.  Medirlos a diario. </t>
  </si>
  <si>
    <t>perfilador</t>
  </si>
  <si>
    <t xml:space="preserve">call center. </t>
  </si>
  <si>
    <t xml:space="preserve">prop. 8 personas.  Polivalentes. </t>
  </si>
  <si>
    <t>call center</t>
  </si>
  <si>
    <t>contratación</t>
  </si>
  <si>
    <t>solicitante</t>
  </si>
  <si>
    <t xml:space="preserve">ARREGLAR LA BASE QUE TIENEN…. Y VOY PENSANDO … LA PROPUESTA. </t>
  </si>
  <si>
    <t xml:space="preserve">PREGUNTAR FUNCIONES A CADA UNA… LISTADO DE CARGOS Y NOMBRES. </t>
  </si>
  <si>
    <t>camquality</t>
  </si>
  <si>
    <t xml:space="preserve">A I </t>
  </si>
  <si>
    <t>Carpetas contrato: contrato, otro sí, plan de calidad, acta materialización,inicio, cierre y conciliación, costos de calidad paneles operativos,  pnc, satisfacción del cliente, auditorías, cierre, ans, documentos externos cliente, registros internos que apliquen, entrega del cam cumple, htas cam cumple, reg capacitaciones, formatos insp cam cumple.</t>
  </si>
  <si>
    <t>Montar en la pagina de inicio y linkear las carpetas a los items del mapa para acceso a la información.  (Ejecución-cierre-inicio, áreas soporte, PE, EO, Comercial, Facturación).</t>
  </si>
  <si>
    <t xml:space="preserve">Levantamiento lista de actividades personal actual de calidad. </t>
  </si>
  <si>
    <t xml:space="preserve">Definir el perfil para la gente calidad. </t>
  </si>
  <si>
    <t xml:space="preserve"> D E I</t>
  </si>
  <si>
    <t>Descripción cargo: Educación, formación, competencias, experiencia, habilidades.</t>
  </si>
  <si>
    <t>Socializar procedimientos con cuadrillas. (Actualización doc.).</t>
  </si>
  <si>
    <t xml:space="preserve">Solicitar a los de calidad, los cronogramas de calibración, mto, verificación de equipos. </t>
  </si>
  <si>
    <t xml:space="preserve">Solicitar hojas de vida o registros de mtos, calib, verif. Realizadas. </t>
  </si>
  <si>
    <t>A Y D I</t>
  </si>
  <si>
    <t xml:space="preserve">Revisar metodología en los contratos para sgto, control equipos y definir una sola metodología. </t>
  </si>
  <si>
    <t xml:space="preserve">Curso en actualización de ISO 9001:2015 para el equipo de EO y de calidad. </t>
  </si>
  <si>
    <t xml:space="preserve">Incluir en las funciones de calidad: auditoría al modelo de supervisión, validación de cumplimiento de reuniones operativas y sgto (gráfico), verificación cumplimiento salidas a terreno (analizar los hallagos, y generar acciones documentadas), consolidar los items y soportes para cumplimiento de la gestión, envio posterior a EO. </t>
  </si>
  <si>
    <t xml:space="preserve">Inspección de Sostenibilidad de Cam Cumple en proyectos diferentes al que pertenece. </t>
  </si>
  <si>
    <t>A D I</t>
  </si>
  <si>
    <t xml:space="preserve">Pactos de servicio de áreas de apoyo. (selección, procesos disciplinarios, transportes, hse, consumo inv vr/ q, confiabilidad de inventario, etc. ). </t>
  </si>
  <si>
    <t xml:space="preserve">Continuar documentación EO. </t>
  </si>
  <si>
    <t>D I</t>
  </si>
  <si>
    <t xml:space="preserve">Incluir pactos de servicio en el mad (indicadores pactos de servicio). </t>
  </si>
  <si>
    <t xml:space="preserve">A  D I </t>
  </si>
  <si>
    <t xml:space="preserve">Actualización MIG. </t>
  </si>
  <si>
    <t xml:space="preserve">Actualización procedimientos obligatorios. Matriz de requisitos documentales para las normas del SIG. </t>
  </si>
  <si>
    <t>A I</t>
  </si>
  <si>
    <t xml:space="preserve">Revisar y actualizar tabla de referencias cruzadas, para las normas y el manual. </t>
  </si>
  <si>
    <t xml:space="preserve">Cambio de flujos de procesos que no se cumplen (quejas, pnc, acciones). </t>
  </si>
  <si>
    <t xml:space="preserve">Aclarar vs Unificar criterios al personal de calidad entre la diferencia de PNC Y Reclamos - quejas. </t>
  </si>
  <si>
    <t xml:space="preserve">Listar normas requeridas y comprar. </t>
  </si>
  <si>
    <t xml:space="preserve">SISTEMA INTEGRADO DE GESTIÓN </t>
  </si>
  <si>
    <t>PLAN DE TRABAJO DE GESTIÓN AMBIENTAL</t>
  </si>
  <si>
    <t>CODIGO: SGA-PL-01-RG-01</t>
  </si>
  <si>
    <t>Nombre de responsable / Cargo</t>
  </si>
  <si>
    <t>Fecha inicio</t>
  </si>
  <si>
    <t xml:space="preserve"> </t>
  </si>
  <si>
    <t>ENERO</t>
  </si>
  <si>
    <t>FEBRERO</t>
  </si>
  <si>
    <t>MARZO</t>
  </si>
  <si>
    <t>ABRIL</t>
  </si>
  <si>
    <t>MAYO</t>
  </si>
  <si>
    <t>JUNIO</t>
  </si>
  <si>
    <t>JULIO</t>
  </si>
  <si>
    <t>AGOSTO</t>
  </si>
  <si>
    <t>SEPTIEMBRE</t>
  </si>
  <si>
    <t>OCTUBRE</t>
  </si>
  <si>
    <t>NOVIEMBRE</t>
  </si>
  <si>
    <t>DICIEMBRE</t>
  </si>
  <si>
    <t xml:space="preserve">Actividades </t>
  </si>
  <si>
    <t>Observaciones</t>
  </si>
  <si>
    <t>Contexto de la organización</t>
  </si>
  <si>
    <t>SIG-MG-01-RG-02 Matriz DOFA</t>
  </si>
  <si>
    <t>Matriz de partes interesadas</t>
  </si>
  <si>
    <t>Liderazgo</t>
  </si>
  <si>
    <t>Politica de Calidad, Medio Ambiente, Seguridad y Salud en el trabajo (Publicación)</t>
  </si>
  <si>
    <t>Politica de Calidad, Medio Ambiente, Seguridad y Salud en el trabajo (Comunicación a colaboradores)</t>
  </si>
  <si>
    <t>Politica de Calidad, Medio Ambiente, Seguridad y Salud en el trabajo (Comunicación a proveedores)</t>
  </si>
  <si>
    <t>Perfil de cargo de la persona responsable del SGA del contrato</t>
  </si>
  <si>
    <t>Verificación de la hoja de vida con soportes en en CAMPRO (Guardar Pantallazo de CAMPRO, con la información cargada)</t>
  </si>
  <si>
    <t>Planificación</t>
  </si>
  <si>
    <t>Matriz de riesgos y oportunidades</t>
  </si>
  <si>
    <t>Matriz de identificación de aspectos e impactos ambientales</t>
  </si>
  <si>
    <t>Divulgación de la Matriz de identificación de aspectos e impactos ambientales</t>
  </si>
  <si>
    <t>Matriz de requisitos legales de SSL y GA</t>
  </si>
  <si>
    <t>Acta de seguimiento de la Matriz de requisitos legales de SSL y GA</t>
  </si>
  <si>
    <t xml:space="preserve">Matriz de los otros requisitos (contractuales) </t>
  </si>
  <si>
    <t>Divulgación de los requisitos legales y otros aplicables al contrato</t>
  </si>
  <si>
    <t>Objetivos e indicadores ambientales (Seguimiento y Comunicación)</t>
  </si>
  <si>
    <t>Apoyo - Competencia</t>
  </si>
  <si>
    <t>Presupuesto para la implementación del Sistema de Gestión Ambiental</t>
  </si>
  <si>
    <t>Gastos de Gestión Ambiental (Incluir información en la pestaña de gastos cuando aplique)</t>
  </si>
  <si>
    <t>Comunicación</t>
  </si>
  <si>
    <t>Matriz de comunicaciones externas</t>
  </si>
  <si>
    <t>Listado de documentos internos ambientales</t>
  </si>
  <si>
    <t>Listado de documentos externos ambientales</t>
  </si>
  <si>
    <t>Programa integral de residuos</t>
  </si>
  <si>
    <t>Verificación de las instalaciones del centro de acopio</t>
  </si>
  <si>
    <t xml:space="preserve">Aforo de residuos ordinarios </t>
  </si>
  <si>
    <t>Orden y aseo del centro de acopio</t>
  </si>
  <si>
    <t>Recolección de residuos aprovechables (SGA-PM-01-RG-02 Venta de material reciclable y/o donación)</t>
  </si>
  <si>
    <t xml:space="preserve">Licencias de empresas de recolección , transporte y disposición de residuos peligrosos </t>
  </si>
  <si>
    <t>Recoleccción de residuos peligrosos (SGA-PL-02-RG-01 Entrega y verificación  de residuos peligrosos)</t>
  </si>
  <si>
    <t>Manifiestos de carga</t>
  </si>
  <si>
    <t>Certificados de disposición final</t>
  </si>
  <si>
    <t>Recolección de residuos de poda</t>
  </si>
  <si>
    <t>Resolución del proyecto/cliente para realizar la actividad</t>
  </si>
  <si>
    <t>Licencia o contrato de disposición del residuo de poda</t>
  </si>
  <si>
    <t>Certificado de disposición final / Acta de vecindad donde se dispone el residuo de poda</t>
  </si>
  <si>
    <t xml:space="preserve">Recolección de aguas residuales de baños portatiles </t>
  </si>
  <si>
    <t>Certificado de disposición final de aguas residuales</t>
  </si>
  <si>
    <t>Actualización del registro SGA-PM-01-RG-01 Control de generación y disposición de residuos</t>
  </si>
  <si>
    <t xml:space="preserve">Licencias y certificados de disposición final de los talleres que realizan mantenimiento a los vehiculos </t>
  </si>
  <si>
    <t xml:space="preserve">Permiso Acopiador de aceites usados </t>
  </si>
  <si>
    <t>Programa de residuos de construcción y demolición</t>
  </si>
  <si>
    <t>Información de proyectos</t>
  </si>
  <si>
    <t>Registro de seguimiento y aprovechamiento de los RCD en la obra</t>
  </si>
  <si>
    <t>Estimación de costos de tratamiento de los RCD en la obra</t>
  </si>
  <si>
    <t>Indicadores de seguimiento</t>
  </si>
  <si>
    <t xml:space="preserve">Inscripción de proyectos </t>
  </si>
  <si>
    <t>Declaración de responsable de RCD</t>
  </si>
  <si>
    <t>Plan Gestion de Residuos de Construcción y demolición en obra</t>
  </si>
  <si>
    <t>Informe de novedades en proyectos de obra civil</t>
  </si>
  <si>
    <t>Informe Técnico</t>
  </si>
  <si>
    <t>Cumplimiento de eficacia por obra</t>
  </si>
  <si>
    <t>Consolidado de RCD por obra</t>
  </si>
  <si>
    <t>Declaración de reutilización de RCD en Obra</t>
  </si>
  <si>
    <t>Licencias de los sitios de disposición final de RCD</t>
  </si>
  <si>
    <t>Licencias de los sitios de compra de material petreo</t>
  </si>
  <si>
    <t>Recepción de vales de los sitios de disposición final</t>
  </si>
  <si>
    <t>Solicitud de certificados de los sitios de disposición final de RCD</t>
  </si>
  <si>
    <t>Solicitud de los certificados de los sitios de aprovechamiento de RCD</t>
  </si>
  <si>
    <t>Consolidado de los pines de las volquetas en ejecución</t>
  </si>
  <si>
    <t>Solicitud del cliente a la SDA para cierre de PIN</t>
  </si>
  <si>
    <t>Carta de cierre de PIN de la SDA</t>
  </si>
  <si>
    <t>Verificación de la cantidad de los RCD en la base del proyecto</t>
  </si>
  <si>
    <t>Recolección de RCD en la base del proyecto</t>
  </si>
  <si>
    <t>Programa de uso eficiente y ahorro del agua y la energia</t>
  </si>
  <si>
    <t xml:space="preserve">Medición del consumo de energia en la sede </t>
  </si>
  <si>
    <t xml:space="preserve">Medición del consumo de agua en la sede </t>
  </si>
  <si>
    <t>Archivo de las facturas de agua y energía</t>
  </si>
  <si>
    <t>Campañas de ahorro del recurso agua y energía</t>
  </si>
  <si>
    <t>Programa de saneamiento básico</t>
  </si>
  <si>
    <t>Control de plagas (roedores)</t>
  </si>
  <si>
    <t>Fumigación general (Vectores)</t>
  </si>
  <si>
    <t>Lavado de tanques</t>
  </si>
  <si>
    <t>Análisis e informe de agua potable (Laboratorio acreditado por el IDEAM)</t>
  </si>
  <si>
    <t>SGA-PM-05-RG-01 Plan de saneamiento de cafeteria</t>
  </si>
  <si>
    <t>SGA-PM-05-RG-02 Lista de chequeo para inspección de cafeteria</t>
  </si>
  <si>
    <t>Mantenimiento de los filtros de agua de las instalaciones de la sede</t>
  </si>
  <si>
    <t>Programa de practicas sostenibles - toma de conciencia</t>
  </si>
  <si>
    <t>Proyectos para la disminuación del impacto ambiental</t>
  </si>
  <si>
    <t>Campañas de toma de conciencia en el contrato</t>
  </si>
  <si>
    <t>Charlas o divulgaciones en temas ambientales</t>
  </si>
  <si>
    <t>Programa de control de emisiones</t>
  </si>
  <si>
    <t>Verificación de las revisiones tecnicomecanica de los vehiculos</t>
  </si>
  <si>
    <t>Verificaciones de las revisiones tecnicomecanicas de las motos</t>
  </si>
  <si>
    <t>Revisión de la información en la plataforma CAMPRO</t>
  </si>
  <si>
    <t>Certificación ambiental para la habilitación de centros de diagnostico automotor - CDA</t>
  </si>
  <si>
    <t>Publicidad exterior visual</t>
  </si>
  <si>
    <t>SGA-IN-01-RG-01 Registro Fotografico (Aplica para Bogotá)</t>
  </si>
  <si>
    <t>SGA-IN-01-RG-02  Trazabilidad y seguimiento de tramites PEV (Aplica para Bogotá)</t>
  </si>
  <si>
    <t>Diligenciamiento de registro de solicitud PEV (Secretaria Distrital de Ambiente) (Aplica para Bogotá)</t>
  </si>
  <si>
    <t>Soportes por vehiculo de acuerdo a la informació solicitada en el registro de PEV (Aplica para Bogotá)</t>
  </si>
  <si>
    <t>Solicitud de pago por la SDA (Aplica para Bogotá)</t>
  </si>
  <si>
    <t>Radicado de la solicitud (Aplica para Bogotá)</t>
  </si>
  <si>
    <t>Pago del impuesto al Ministerio de Hacienda (Aplica para las demás ciudades menos Bogotá)</t>
  </si>
  <si>
    <t>Programa de Riesgo Quimico</t>
  </si>
  <si>
    <t>SSL-PM-02-RG-01 Matriz de Identificación sustancia quimica</t>
  </si>
  <si>
    <t>Matriz de compatibilidad de acuerdo a las sustancias quimicas que se manejan</t>
  </si>
  <si>
    <t>Verificación del almacenamiento de las sustancias quimicas de acuerdo al Sistema Globalmente Armonizado (Registro fotografico)</t>
  </si>
  <si>
    <t>SSL-PM-02-RG-02 Etiquetado de las sustancias quimicas en la sede del proyecto (Servicios generales, almacen, TI, entre otras). (Registro fotografico)</t>
  </si>
  <si>
    <t>Fichas de seguridad que se utilizan en el proyecto (Resolución 773 de 2021 - Decreto 1496 del 2018  y que cumplan de acuerdo a la NTC 4435)</t>
  </si>
  <si>
    <t xml:space="preserve">SSL-PM-02-RG-02 Etiquetado de las sustancias quimicas en los vehiculos del proyecto  </t>
  </si>
  <si>
    <t>SSL-PM-02-RG-03 Tarjeta de emergencia (para el transporte de sustancias quimicas)</t>
  </si>
  <si>
    <t>Cumplimiento al rotulado de los vehiculos que transportan sustancias (Decreto 1609/2002)</t>
  </si>
  <si>
    <t>Preparación y respuesta ante emergencia</t>
  </si>
  <si>
    <t>SSL-PM-14-RG-05 Guion para el desarrollo del simulacro</t>
  </si>
  <si>
    <t>SGA-PR-02-RG-03 Informe de simulacro de emergencias ambientales.</t>
  </si>
  <si>
    <t>Documento donde se establece los PONS aplicables al contrato</t>
  </si>
  <si>
    <t>SGA-PR-02-RG-02 Investigación de causalidad de emergencias ambientales</t>
  </si>
  <si>
    <t>SGA-PR-02-RG-04 Base de incidentes ambientales</t>
  </si>
  <si>
    <t>Plan de acción trimestral de acuerdo al pareto evidenciado</t>
  </si>
  <si>
    <t>Plan de capacitación</t>
  </si>
  <si>
    <t>Inducción y reinducción</t>
  </si>
  <si>
    <t>Identificación de Aspectos e Impactos Ambientales</t>
  </si>
  <si>
    <t>Gestión integral de residuos</t>
  </si>
  <si>
    <t>Gestión de residuos de RCD</t>
  </si>
  <si>
    <t>Atención de derrames y fugas</t>
  </si>
  <si>
    <t>Manejo seguro de sustancias quimicas</t>
  </si>
  <si>
    <t>Economia circular</t>
  </si>
  <si>
    <t>Planes Operativos normalizados (De acuerdo al contrato)</t>
  </si>
  <si>
    <t>Transporte de mercancias peligrosas - Externo</t>
  </si>
  <si>
    <t>Muestreo de fluidos aislantes y/o superficies solidas para la detección de sustancias peligrosas - Externo</t>
  </si>
  <si>
    <t>Manejo Forestal</t>
  </si>
  <si>
    <t>Manejo de Fauna</t>
  </si>
  <si>
    <t>Especies con riesgo biologico</t>
  </si>
  <si>
    <t>Plan de inspecciones</t>
  </si>
  <si>
    <t>Inspecciones ambiental en terreno</t>
  </si>
  <si>
    <t>Inspecciones de kit de derrames</t>
  </si>
  <si>
    <t>Inspecciones localivas ambientales</t>
  </si>
  <si>
    <t>Desempeño ambiental</t>
  </si>
  <si>
    <t>Informe del desempeño ambiental del contrato (Indicadores, practicas sostenibles, hallazgos, entre otros)</t>
  </si>
  <si>
    <t>Comunicación del desempeño ambiental a colaboradores</t>
  </si>
  <si>
    <t>Auditorias</t>
  </si>
  <si>
    <t>Auditorias Primera Parte</t>
  </si>
  <si>
    <t>SGA-PL-01-RG-05 Lista de chequeo de cumplimiento ambiental de proveedores (Sustancias quimicas, Saneamiento básico, Residuos peligrosos, RCD, CDA, Estaciones de servicio, Laboratorios - Cromatografia; entre otros)</t>
  </si>
  <si>
    <t>Soportes del cumplimiento ambiental de cada proveedor</t>
  </si>
  <si>
    <t>Auditoria Tercera Parte</t>
  </si>
  <si>
    <t>Acciones correctivas y acciones de mejora</t>
  </si>
  <si>
    <t>Seguimiento y Control Acciones Correctivas y Oportunidades de Mejora</t>
  </si>
  <si>
    <t>Evidencias de cierre de hallazgo</t>
  </si>
  <si>
    <t>Inclusión de la información en el registro para la medición de los indicadores</t>
  </si>
  <si>
    <t>CONTROL DE CAMBIO DEL FORMATO</t>
  </si>
  <si>
    <t>VERSION</t>
  </si>
  <si>
    <t>DESCRIPCIÓN DE CAMBIO</t>
  </si>
  <si>
    <t>Creacion del documento</t>
  </si>
  <si>
    <t>Actualización de Plantilla</t>
  </si>
  <si>
    <r>
      <t xml:space="preserve">Inclusión de los siguientes items:
Nombre de responsable / Cargo
</t>
    </r>
    <r>
      <rPr>
        <b/>
        <sz val="10"/>
        <color theme="1"/>
        <rFont val="Roboto"/>
      </rPr>
      <t>Liderazgo:</t>
    </r>
    <r>
      <rPr>
        <sz val="10"/>
        <color theme="1"/>
        <rFont val="Roboto"/>
      </rPr>
      <t xml:space="preserve"> Verificación de la hoja de vida con soportes en en CAMPRO (Guardar Pantallazo de CAMPRO, con la información cargada)
</t>
    </r>
    <r>
      <rPr>
        <b/>
        <sz val="10"/>
        <color theme="1"/>
        <rFont val="Roboto"/>
      </rPr>
      <t>Plan de capacitación</t>
    </r>
    <r>
      <rPr>
        <sz val="10"/>
        <color theme="1"/>
        <rFont val="Roboto"/>
      </rPr>
      <t xml:space="preserve">:Planes Operativos normalizados (De acuerdo al contrato)
</t>
    </r>
    <r>
      <rPr>
        <b/>
        <sz val="10"/>
        <color theme="1"/>
        <rFont val="Roboto"/>
      </rPr>
      <t>Comunicación:</t>
    </r>
    <r>
      <rPr>
        <sz val="10"/>
        <color theme="1"/>
        <rFont val="Roboto"/>
      </rPr>
      <t xml:space="preserve"> Listado de documentos externos ambientales
</t>
    </r>
    <r>
      <rPr>
        <b/>
        <sz val="10"/>
        <color theme="1"/>
        <rFont val="Roboto"/>
      </rPr>
      <t>Programa integral de residuos:</t>
    </r>
    <r>
      <rPr>
        <sz val="10"/>
        <color theme="1"/>
        <rFont val="Roboto"/>
      </rPr>
      <t xml:space="preserve"> Recolección de aguas residuales de baños portatiles , Certificado de disposición final de aguas residuales
</t>
    </r>
    <r>
      <rPr>
        <b/>
        <sz val="10"/>
        <color theme="1"/>
        <rFont val="Roboto"/>
      </rPr>
      <t>Programa de practicas sostenibles - Toma de conciencia</t>
    </r>
    <r>
      <rPr>
        <sz val="10"/>
        <color theme="1"/>
        <rFont val="Roboto"/>
      </rPr>
      <t xml:space="preserve">: Charlas o divulgaciones en temas ambientales
</t>
    </r>
    <r>
      <rPr>
        <b/>
        <sz val="10"/>
        <color theme="1"/>
        <rFont val="Roboto"/>
      </rPr>
      <t>Preparación y respuesta ante emergencia:</t>
    </r>
    <r>
      <rPr>
        <sz val="10"/>
        <color theme="1"/>
        <rFont val="Roboto"/>
      </rPr>
      <t xml:space="preserve"> Documento donde se establece los PONS aplicables al contrato
</t>
    </r>
    <r>
      <rPr>
        <b/>
        <sz val="10"/>
        <color theme="1"/>
        <rFont val="Roboto"/>
      </rPr>
      <t>Pestaña: (</t>
    </r>
    <r>
      <rPr>
        <sz val="10"/>
        <color theme="1"/>
        <rFont val="Roboto"/>
      </rPr>
      <t>10.Multas - sanciones) y (11.Rutinas)</t>
    </r>
  </si>
  <si>
    <r>
      <t xml:space="preserve">Inclusión de los siguientes items:
</t>
    </r>
    <r>
      <rPr>
        <b/>
        <sz val="10"/>
        <color theme="1"/>
        <rFont val="Roboto"/>
      </rPr>
      <t>1.</t>
    </r>
    <r>
      <rPr>
        <sz val="10"/>
        <color theme="1"/>
        <rFont val="Roboto"/>
      </rPr>
      <t xml:space="preserve"> </t>
    </r>
    <r>
      <rPr>
        <b/>
        <sz val="10"/>
        <color theme="1"/>
        <rFont val="Roboto"/>
      </rPr>
      <t xml:space="preserve">Programa integral de residuos: </t>
    </r>
    <r>
      <rPr>
        <sz val="10"/>
        <color theme="1"/>
        <rFont val="Roboto"/>
      </rPr>
      <t xml:space="preserve"> Item de RCD Aprovechables
</t>
    </r>
    <r>
      <rPr>
        <b/>
        <sz val="10"/>
        <color theme="1"/>
        <rFont val="Roboto"/>
      </rPr>
      <t>4. Consumo de agua y energía:</t>
    </r>
    <r>
      <rPr>
        <sz val="10"/>
        <color theme="1"/>
        <rFont val="Roboto"/>
      </rPr>
      <t xml:space="preserve"> Cambio de metodología patra el cálculo del indicador.
</t>
    </r>
    <r>
      <rPr>
        <b/>
        <sz val="10"/>
        <color theme="1"/>
        <rFont val="Roboto"/>
      </rPr>
      <t xml:space="preserve">6. Inspección: </t>
    </r>
    <r>
      <rPr>
        <sz val="10"/>
        <color theme="1"/>
        <rFont val="Roboto"/>
      </rPr>
      <t xml:space="preserve">Incusión del cumplimiento de los lideres Ambientales
</t>
    </r>
    <r>
      <rPr>
        <b/>
        <sz val="10"/>
        <color theme="1"/>
        <rFont val="Roboto"/>
      </rPr>
      <t>Pestañas</t>
    </r>
    <r>
      <rPr>
        <sz val="10"/>
        <color theme="1"/>
        <rFont val="Roboto"/>
      </rPr>
      <t>. (12. Campañas) y ( Formaciones)</t>
    </r>
  </si>
  <si>
    <r>
      <rPr>
        <sz val="10"/>
        <color rgb="FF000000"/>
        <rFont val="Roboto"/>
      </rPr>
      <t xml:space="preserve">Se incluyen  y actualizan los siguientes items:
</t>
    </r>
    <r>
      <rPr>
        <b/>
        <sz val="10"/>
        <color rgb="FF000000"/>
        <rFont val="Roboto"/>
      </rPr>
      <t>1. Residuos :</t>
    </r>
    <r>
      <rPr>
        <sz val="10"/>
        <color rgb="FF000000"/>
        <rFont val="Roboto"/>
      </rPr>
      <t xml:space="preserve"> se actualiza el indicador acorde los objetivos 2024
</t>
    </r>
    <r>
      <rPr>
        <b/>
        <sz val="10"/>
        <color rgb="FF000000"/>
        <rFont val="Roboto"/>
      </rPr>
      <t>4.Consumo de Agua y energia:</t>
    </r>
    <r>
      <rPr>
        <sz val="10"/>
        <color rgb="FF000000"/>
        <rFont val="Roboto"/>
      </rPr>
      <t xml:space="preserve"> Cambio de la metodologia para  el calculo del indicador 
</t>
    </r>
    <r>
      <rPr>
        <b/>
        <sz val="10"/>
        <color rgb="FF000000"/>
        <rFont val="Roboto"/>
      </rPr>
      <t>6. Inpecciones:</t>
    </r>
    <r>
      <rPr>
        <sz val="10"/>
        <color rgb="FF000000"/>
        <rFont val="Roboto"/>
      </rPr>
      <t xml:space="preserve"> se adiciona la columna  de cumplimiento de los objetivos del año 2024 (inspecciones no conformes ≤10%)
</t>
    </r>
    <r>
      <rPr>
        <b/>
        <sz val="10"/>
        <color rgb="FF000000"/>
        <rFont val="Roboto"/>
      </rPr>
      <t>12. Practicas ambientales:</t>
    </r>
    <r>
      <rPr>
        <sz val="10"/>
        <color rgb="FF000000"/>
        <rFont val="Roboto"/>
      </rPr>
      <t xml:space="preserve"> se cambio el nombre del item de "campañas", se adiciona una nueva columna "Tipo de Practica"  con lista desplegable  (proyectos, charlas, campañas, Comunicación) con el fin  de poder distinguir las practicas  realizadas.</t>
    </r>
  </si>
  <si>
    <t>Nivel de importancia</t>
  </si>
  <si>
    <t>% de Cumplimiento</t>
  </si>
  <si>
    <t xml:space="preserve">                                                                                                          </t>
  </si>
  <si>
    <t xml:space="preserve">Planificación </t>
  </si>
  <si>
    <t>Apoyo</t>
  </si>
  <si>
    <t>Combustibles</t>
  </si>
  <si>
    <t>Diligencimiento de la matriz de plan de trabajo</t>
  </si>
  <si>
    <t>Residuos</t>
  </si>
  <si>
    <t>Emisiones y combustible</t>
  </si>
  <si>
    <t>Saneamiento básico</t>
  </si>
  <si>
    <t>Inspecciones</t>
  </si>
  <si>
    <t>Practicas</t>
  </si>
  <si>
    <t>Formaciones</t>
  </si>
  <si>
    <t>Reporte de formaciones en AXA</t>
  </si>
  <si>
    <t>Cumplimiento</t>
  </si>
  <si>
    <t>Matriz  de riesgos (Resultados laboratorio)</t>
  </si>
  <si>
    <t>Cada vez que se requiera</t>
  </si>
  <si>
    <t>En los meses de enero, marzo no se generó</t>
  </si>
  <si>
    <t>si no hay, no se registra en el formato</t>
  </si>
  <si>
    <t>Ejercicio interno con el contrato</t>
  </si>
  <si>
    <t>Se hace de forma semestral</t>
  </si>
  <si>
    <t>donde poder encontrar esta informacion (plan de trabajo )</t>
  </si>
  <si>
    <t>Revisión semestral</t>
  </si>
  <si>
    <t>mi compromiso de preguntar a la autoridad ambiental.</t>
  </si>
  <si>
    <t xml:space="preserve">Combustibles </t>
  </si>
  <si>
    <t xml:space="preserve">Plan de trabajo ambiental julio </t>
  </si>
  <si>
    <t>Cuando aplique, se aplica por y por contrato</t>
  </si>
  <si>
    <t>Cuando aplique</t>
  </si>
  <si>
    <t>Mensual - Inspección locativa</t>
  </si>
  <si>
    <t>Cuando aplique - casi todo los meses, servicios generales.</t>
  </si>
  <si>
    <t>Cuando aplique, sustancias dentro del vehículo</t>
  </si>
  <si>
    <t>Cuando aplique, rotulado del vehículo.</t>
  </si>
  <si>
    <t>Semestral</t>
  </si>
  <si>
    <t>trasversal, cuando aplique "yo"</t>
  </si>
  <si>
    <t>no han tenido</t>
  </si>
  <si>
    <t>No Se han generado, se maneja anual</t>
  </si>
  <si>
    <t>no aplica, solo cuando hay incidentes.</t>
  </si>
  <si>
    <t xml:space="preserve">Junio </t>
  </si>
  <si>
    <t xml:space="preserve">Cambio climatico </t>
  </si>
  <si>
    <t>Informe de gestión cliente (mensual) / propio semestral</t>
  </si>
  <si>
    <t>Divulgación semestral.</t>
  </si>
  <si>
    <t>No se ha hecho auditoria a proveedores aún</t>
  </si>
  <si>
    <t>43/ 58 /59/89 observacion item 89 (seguimiento) 90</t>
  </si>
  <si>
    <t>Promedio de cumplimiento</t>
  </si>
  <si>
    <r>
      <rPr>
        <b/>
        <sz val="10"/>
        <color theme="3" tint="-0.499984740745262"/>
        <rFont val="Calibri"/>
        <family val="2"/>
        <scheme val="minor"/>
      </rPr>
      <t xml:space="preserve">Nota: </t>
    </r>
    <r>
      <rPr>
        <sz val="10"/>
        <color theme="3" tint="-0.499984740745262"/>
        <rFont val="Calibri"/>
        <family val="2"/>
        <scheme val="minor"/>
      </rPr>
      <t xml:space="preserve"> las celdas en blanco significa que no hubo generación o  necesidad de ejecutar la acción </t>
    </r>
  </si>
  <si>
    <t>Completar campos nuevos?</t>
  </si>
  <si>
    <t xml:space="preserve">Por que si se actualiza en  mayo se divulga en abril </t>
  </si>
  <si>
    <t xml:space="preserve">no esta el presupuesto </t>
  </si>
  <si>
    <t xml:space="preserve">Diligencias oc </t>
  </si>
  <si>
    <t xml:space="preserve">En la parte ambiental que se ha actualizado </t>
  </si>
  <si>
    <t>Carpeta Remesa de carga</t>
  </si>
  <si>
    <t xml:space="preserve">No aplica </t>
  </si>
  <si>
    <t>Falta informacion (abril- mayo- febrero ) se hace de forma mensual, Daniela es la persona encarga de suministrar a cada contrato.</t>
  </si>
  <si>
    <t xml:space="preserve">  plan de trabajo </t>
  </si>
  <si>
    <t>combustibles</t>
  </si>
  <si>
    <t>mensual - Inspección locativa</t>
  </si>
  <si>
    <t>Uso Eficiente y Ahorro de Agua</t>
  </si>
  <si>
    <t>Uso Eficiente y Ahorro de Energía</t>
  </si>
  <si>
    <t>Informe de Desempaño ambintal 2024</t>
  </si>
  <si>
    <t>Junio  julio (plan de trabajo)</t>
  </si>
  <si>
    <t>Roedores</t>
  </si>
  <si>
    <t>Inspecciones locativas ambientales</t>
  </si>
  <si>
    <t>Seguimiento Asistencia Rutinas 2025</t>
  </si>
  <si>
    <t>Seguimiento Plan de Trabajo 2025</t>
  </si>
  <si>
    <t>Contratos/Mes</t>
  </si>
  <si>
    <t>Ene</t>
  </si>
  <si>
    <t>Feb</t>
  </si>
  <si>
    <t>Mar</t>
  </si>
  <si>
    <t>Abr</t>
  </si>
  <si>
    <t>May</t>
  </si>
  <si>
    <t>Jun</t>
  </si>
  <si>
    <t>Jul</t>
  </si>
  <si>
    <t>Ago</t>
  </si>
  <si>
    <t>Sep</t>
  </si>
  <si>
    <t>Oct</t>
  </si>
  <si>
    <t>Nov</t>
  </si>
  <si>
    <t>Dic</t>
  </si>
  <si>
    <t>% Cumplimiento</t>
  </si>
  <si>
    <t>Cumlimiento</t>
  </si>
  <si>
    <t>Contratos</t>
  </si>
  <si>
    <t>maximo</t>
  </si>
  <si>
    <t>medio</t>
  </si>
  <si>
    <t>LAB OIT Proyectos</t>
  </si>
  <si>
    <t>PCB´s</t>
  </si>
  <si>
    <t>MTTA</t>
  </si>
  <si>
    <t>Subestaciones</t>
  </si>
  <si>
    <t>EPSA Ibague</t>
  </si>
  <si>
    <t>EPSA Cali</t>
  </si>
  <si>
    <t>Diseño Ibague</t>
  </si>
  <si>
    <t>Diseño Palmira</t>
  </si>
  <si>
    <t>Spot</t>
  </si>
  <si>
    <t>Si asistió</t>
  </si>
  <si>
    <t>Ha cumplido con SGA</t>
  </si>
  <si>
    <t>No asistió</t>
  </si>
  <si>
    <t>Faltan algunas gestiones</t>
  </si>
  <si>
    <t>No ha cumplido con SGA</t>
  </si>
  <si>
    <t>Contrato</t>
  </si>
  <si>
    <t>cumple</t>
  </si>
  <si>
    <t>no cumple</t>
  </si>
  <si>
    <t>mes</t>
  </si>
  <si>
    <t>año</t>
  </si>
  <si>
    <t>MTTO</t>
  </si>
  <si>
    <t xml:space="preserve">enero </t>
  </si>
  <si>
    <t>enero</t>
  </si>
  <si>
    <t>Febrero</t>
  </si>
  <si>
    <t xml:space="preserve">Marzo </t>
  </si>
  <si>
    <t>Marzo</t>
  </si>
  <si>
    <t xml:space="preserve">Abril </t>
  </si>
  <si>
    <t>Abril</t>
  </si>
  <si>
    <t>Mayo</t>
  </si>
  <si>
    <t>Junio</t>
  </si>
  <si>
    <t>Julio</t>
  </si>
  <si>
    <t xml:space="preserve">Agosto </t>
  </si>
  <si>
    <t>Agosto</t>
  </si>
  <si>
    <t>Septiembre</t>
  </si>
  <si>
    <t>Octubre</t>
  </si>
  <si>
    <t>SSEE</t>
  </si>
  <si>
    <t>Enero</t>
  </si>
  <si>
    <t>Noviembre</t>
  </si>
  <si>
    <t>Diciembre</t>
  </si>
  <si>
    <t>LAB</t>
  </si>
  <si>
    <t>EPSA CALI</t>
  </si>
  <si>
    <t>EPSA IBAGUE</t>
  </si>
  <si>
    <t>SPOT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</si>
</sst>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21" x14ac:knownFonts="1">
    <font>
      <sz val="11"/>
      <color theme="1"/>
      <name val="Calibri"/>
      <family val="2"/>
      <scheme val="minor"/>
    </font>
    <font>
      <sz val="11"/>
      <color theme="1"/>
      <name val="Calibri"/>
      <family val="2"/>
      <scheme val="minor"/>
    </font>
    <font>
      <sz val="10"/>
      <name val="Roboto"/>
    </font>
    <font>
      <b/>
      <sz val="10"/>
      <name val="Roboto"/>
    </font>
    <font>
      <b/>
      <sz val="10"/>
      <color theme="1"/>
      <name val="Roboto"/>
    </font>
    <font>
      <sz val="10"/>
      <color rgb="FFFF0000"/>
      <name val="Roboto"/>
    </font>
    <font>
      <sz val="10"/>
      <color theme="1"/>
      <name val="Roboto"/>
    </font>
    <font>
      <b/>
      <sz val="10"/>
      <color theme="0"/>
      <name val="Roboto"/>
    </font>
    <font>
      <b/>
      <sz val="10"/>
      <color theme="3" tint="-0.499984740745262"/>
      <name val="Roboto"/>
    </font>
    <font>
      <sz val="10"/>
      <color rgb="FF000000"/>
      <name val="Roboto"/>
    </font>
    <font>
      <b/>
      <sz val="10"/>
      <color rgb="FF000000"/>
      <name val="Roboto"/>
    </font>
    <font>
      <sz val="10"/>
      <name val="Calibri"/>
      <family val="2"/>
      <scheme val="minor"/>
    </font>
    <font>
      <sz val="10"/>
      <color theme="3" tint="-0.499984740745262"/>
      <name val="Calibri"/>
      <family val="2"/>
      <scheme val="minor"/>
    </font>
    <font>
      <sz val="10"/>
      <color theme="3" tint="-0.499984740745262"/>
      <name val="Roboto"/>
    </font>
    <font>
      <b/>
      <sz val="10"/>
      <color theme="3" tint="-0.499984740745262"/>
      <name val="Calibri"/>
      <family val="2"/>
      <scheme val="minor"/>
    </font>
    <font>
      <b/>
      <sz val="14"/>
      <name val="Roboto"/>
    </font>
    <font>
      <sz val="10"/>
      <color rgb="FF002439"/>
      <name val="Roboto"/>
    </font>
    <font>
      <b/>
      <sz val="10"/>
      <color rgb="FF002439"/>
      <name val="Roboto"/>
    </font>
    <font>
      <b/>
      <sz val="11"/>
      <color rgb="FF002439"/>
      <name val="Calibri"/>
      <family val="2"/>
      <scheme val="minor"/>
    </font>
    <font>
      <b/>
      <sz val="11"/>
      <color theme="1"/>
      <name val="Aptos Display"/>
      <family val="2"/>
    </font>
    <font>
      <sz val="8"/>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B050"/>
        <bgColor indexed="64"/>
      </patternFill>
    </fill>
    <fill>
      <patternFill patternType="solid">
        <fgColor theme="1" tint="0.499984740745262"/>
        <bgColor indexed="64"/>
      </patternFill>
    </fill>
    <fill>
      <patternFill patternType="solid">
        <fgColor rgb="FF52AB8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theme="8" tint="-0.249977111117893"/>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hair">
        <color indexed="64"/>
      </left>
      <right/>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
      <left/>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hair">
        <color indexed="64"/>
      </right>
      <top style="hair">
        <color indexed="64"/>
      </top>
      <bottom/>
      <diagonal/>
    </border>
    <border>
      <left/>
      <right style="medium">
        <color indexed="64"/>
      </right>
      <top style="hair">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style="medium">
        <color indexed="64"/>
      </right>
      <top style="hair">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hair">
        <color indexed="64"/>
      </bottom>
      <diagonal/>
    </border>
    <border>
      <left style="medium">
        <color indexed="64"/>
      </left>
      <right style="hair">
        <color indexed="64"/>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360">
    <xf numFmtId="0" fontId="0" fillId="0" borderId="0" xfId="0"/>
    <xf numFmtId="0" fontId="0" fillId="4" borderId="0" xfId="0" applyFill="1"/>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horizontal="center" vertical="center" wrapText="1"/>
    </xf>
    <xf numFmtId="0" fontId="3" fillId="0" borderId="3" xfId="0" applyFont="1" applyBorder="1" applyAlignment="1">
      <alignment horizontal="center" vertical="center" wrapText="1"/>
    </xf>
    <xf numFmtId="0" fontId="2" fillId="2" borderId="0" xfId="0" applyFont="1" applyFill="1" applyAlignment="1">
      <alignment horizontal="center" vertical="center"/>
    </xf>
    <xf numFmtId="0" fontId="6" fillId="0" borderId="0" xfId="0" applyFont="1" applyAlignment="1">
      <alignment horizontal="center" vertical="center" wrapText="1"/>
    </xf>
    <xf numFmtId="0" fontId="5" fillId="0" borderId="0" xfId="0" applyFont="1" applyAlignment="1">
      <alignment horizontal="center" vertical="center" wrapText="1"/>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0" borderId="1" xfId="0" applyFont="1" applyBorder="1" applyAlignment="1">
      <alignment horizontal="center" vertical="center"/>
    </xf>
    <xf numFmtId="0" fontId="2" fillId="0" borderId="6" xfId="0" applyFont="1" applyBorder="1" applyAlignment="1">
      <alignment horizontal="left" vertical="center"/>
    </xf>
    <xf numFmtId="0" fontId="2" fillId="0" borderId="2" xfId="0" applyFont="1" applyBorder="1" applyAlignment="1">
      <alignment horizontal="left" vertical="center"/>
    </xf>
    <xf numFmtId="0" fontId="2" fillId="7" borderId="0" xfId="0" applyFont="1" applyFill="1" applyAlignment="1">
      <alignment horizontal="center" vertical="center"/>
    </xf>
    <xf numFmtId="0" fontId="7" fillId="6"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6" xfId="0" applyFont="1" applyBorder="1" applyAlignment="1">
      <alignment horizontal="left" vertical="center"/>
    </xf>
    <xf numFmtId="0" fontId="6" fillId="0" borderId="2" xfId="0" applyFont="1" applyBorder="1" applyAlignment="1">
      <alignment horizontal="left" vertical="center"/>
    </xf>
    <xf numFmtId="0" fontId="6" fillId="0" borderId="1" xfId="0" applyFont="1" applyBorder="1" applyAlignment="1">
      <alignment horizontal="center" vertical="center" wrapText="1"/>
    </xf>
    <xf numFmtId="0" fontId="2" fillId="2" borderId="1" xfId="0" applyFont="1" applyFill="1" applyBorder="1" applyAlignment="1">
      <alignment horizontal="center" vertical="center"/>
    </xf>
    <xf numFmtId="0" fontId="2" fillId="2" borderId="6" xfId="0" applyFont="1" applyFill="1" applyBorder="1" applyAlignment="1">
      <alignment horizontal="left" vertical="center"/>
    </xf>
    <xf numFmtId="0" fontId="2" fillId="2" borderId="2" xfId="0" applyFont="1" applyFill="1" applyBorder="1" applyAlignment="1">
      <alignment horizontal="left" vertical="center"/>
    </xf>
    <xf numFmtId="0" fontId="9"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6" fillId="0" borderId="7" xfId="0" applyFont="1" applyBorder="1" applyAlignment="1">
      <alignment horizontal="center" vertical="center" wrapText="1"/>
    </xf>
    <xf numFmtId="14" fontId="2" fillId="0" borderId="1" xfId="0" applyNumberFormat="1" applyFont="1" applyBorder="1" applyAlignment="1">
      <alignment horizontal="center" vertical="center"/>
    </xf>
    <xf numFmtId="14" fontId="6" fillId="0" borderId="1" xfId="0" applyNumberFormat="1" applyFont="1" applyBorder="1" applyAlignment="1">
      <alignment horizontal="center" vertical="center"/>
    </xf>
    <xf numFmtId="14" fontId="4" fillId="0" borderId="1" xfId="0" applyNumberFormat="1" applyFont="1" applyBorder="1" applyAlignment="1">
      <alignment horizontal="center" vertical="center" textRotation="90" wrapText="1"/>
    </xf>
    <xf numFmtId="14" fontId="4" fillId="0" borderId="6" xfId="0" applyNumberFormat="1" applyFont="1" applyBorder="1" applyAlignment="1">
      <alignment horizontal="center" vertical="center" textRotation="90" wrapText="1"/>
    </xf>
    <xf numFmtId="0" fontId="11" fillId="0" borderId="5" xfId="0" applyFont="1" applyBorder="1" applyAlignme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11" fillId="0" borderId="0" xfId="0" applyFont="1" applyAlignment="1">
      <alignment vertical="center"/>
    </xf>
    <xf numFmtId="0" fontId="12" fillId="0" borderId="12" xfId="0" applyFont="1" applyBorder="1" applyAlignment="1">
      <alignment vertical="center"/>
    </xf>
    <xf numFmtId="0" fontId="12" fillId="0" borderId="13" xfId="0" applyFont="1" applyBorder="1" applyAlignment="1">
      <alignment vertical="center"/>
    </xf>
    <xf numFmtId="0" fontId="13" fillId="0" borderId="14" xfId="0" applyFont="1" applyBorder="1" applyAlignment="1">
      <alignment horizontal="center" vertical="center"/>
    </xf>
    <xf numFmtId="0" fontId="11" fillId="3" borderId="5" xfId="0" applyFont="1" applyFill="1" applyBorder="1" applyAlignment="1">
      <alignment vertical="center"/>
    </xf>
    <xf numFmtId="0" fontId="11" fillId="8" borderId="5" xfId="0" applyFont="1" applyFill="1" applyBorder="1" applyAlignment="1">
      <alignment vertical="center"/>
    </xf>
    <xf numFmtId="0" fontId="2" fillId="0" borderId="4" xfId="0" applyFont="1" applyBorder="1" applyAlignment="1">
      <alignment horizontal="center" vertical="center"/>
    </xf>
    <xf numFmtId="0" fontId="7" fillId="5" borderId="1" xfId="0" applyFont="1" applyFill="1" applyBorder="1" applyAlignment="1">
      <alignment vertical="center" wrapText="1"/>
    </xf>
    <xf numFmtId="0" fontId="2" fillId="3" borderId="21" xfId="0" applyFont="1" applyFill="1" applyBorder="1" applyAlignment="1">
      <alignment vertical="center"/>
    </xf>
    <xf numFmtId="9" fontId="5"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8" fillId="6" borderId="1" xfId="0" applyFont="1" applyFill="1" applyBorder="1" applyAlignment="1">
      <alignment horizontal="center" vertical="center"/>
    </xf>
    <xf numFmtId="0" fontId="18" fillId="6" borderId="1" xfId="0" applyFont="1" applyFill="1" applyBorder="1"/>
    <xf numFmtId="9" fontId="19" fillId="0" borderId="1" xfId="2" applyFont="1" applyBorder="1" applyAlignment="1">
      <alignment horizontal="center" vertical="center"/>
    </xf>
    <xf numFmtId="9" fontId="0" fillId="0" borderId="1" xfId="0" applyNumberFormat="1" applyBorder="1" applyAlignment="1">
      <alignment horizontal="center" vertical="center"/>
    </xf>
    <xf numFmtId="0" fontId="18" fillId="0" borderId="0" xfId="0" applyFont="1" applyAlignment="1">
      <alignment vertical="center"/>
    </xf>
    <xf numFmtId="0" fontId="18" fillId="0" borderId="0" xfId="0" applyFont="1" applyAlignment="1">
      <alignment horizontal="center" vertical="center"/>
    </xf>
    <xf numFmtId="0" fontId="0" fillId="0" borderId="0" xfId="0" applyAlignment="1">
      <alignment horizontal="center" vertical="center"/>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9" fontId="0" fillId="0" borderId="0" xfId="0" applyNumberFormat="1" applyAlignment="1">
      <alignment horizontal="center" vertical="center"/>
    </xf>
    <xf numFmtId="9" fontId="5" fillId="0" borderId="0" xfId="0" applyNumberFormat="1" applyFont="1" applyAlignment="1">
      <alignment horizontal="center" vertical="center" wrapText="1"/>
    </xf>
    <xf numFmtId="9" fontId="0" fillId="0" borderId="0" xfId="2" applyFont="1"/>
    <xf numFmtId="0" fontId="0" fillId="0" borderId="0" xfId="0" applyAlignment="1">
      <alignment horizontal="right"/>
    </xf>
    <xf numFmtId="9" fontId="0" fillId="0" borderId="0" xfId="0" applyNumberFormat="1"/>
    <xf numFmtId="0" fontId="18" fillId="6" borderId="23" xfId="0" applyFont="1" applyFill="1" applyBorder="1" applyAlignment="1">
      <alignment horizontal="center" vertical="center"/>
    </xf>
    <xf numFmtId="0" fontId="2" fillId="0" borderId="21" xfId="0" applyFont="1" applyBorder="1" applyAlignment="1">
      <alignment horizontal="center" vertical="center"/>
    </xf>
    <xf numFmtId="0" fontId="7" fillId="5" borderId="0" xfId="0" applyFont="1" applyFill="1" applyAlignment="1">
      <alignment horizontal="center" vertical="center" wrapText="1"/>
    </xf>
    <xf numFmtId="0" fontId="15" fillId="11" borderId="0" xfId="0" applyFont="1" applyFill="1" applyAlignment="1">
      <alignment horizontal="center" vertical="center"/>
    </xf>
    <xf numFmtId="9" fontId="2" fillId="3" borderId="21" xfId="0" applyNumberFormat="1" applyFont="1" applyFill="1" applyBorder="1" applyAlignment="1">
      <alignment horizontal="center" vertical="center"/>
    </xf>
    <xf numFmtId="9" fontId="2" fillId="3" borderId="10" xfId="0" applyNumberFormat="1" applyFont="1" applyFill="1" applyBorder="1" applyAlignment="1">
      <alignment horizontal="center" vertical="center"/>
    </xf>
    <xf numFmtId="9" fontId="3" fillId="0" borderId="26" xfId="2" applyFont="1" applyBorder="1" applyAlignment="1">
      <alignment horizontal="center" vertical="center" wrapText="1"/>
    </xf>
    <xf numFmtId="9" fontId="3" fillId="0" borderId="28" xfId="2" applyFont="1" applyBorder="1" applyAlignment="1">
      <alignment horizontal="center" vertical="center" wrapText="1"/>
    </xf>
    <xf numFmtId="0" fontId="11" fillId="0" borderId="5" xfId="0" applyFont="1" applyBorder="1" applyAlignment="1">
      <alignment horizontal="center" vertical="center"/>
    </xf>
    <xf numFmtId="10" fontId="2" fillId="0" borderId="0" xfId="0" applyNumberFormat="1" applyFont="1" applyAlignment="1">
      <alignment horizontal="center" vertical="center"/>
    </xf>
    <xf numFmtId="0" fontId="11" fillId="0" borderId="0" xfId="0" applyFont="1" applyAlignment="1">
      <alignment horizontal="center" vertical="center"/>
    </xf>
    <xf numFmtId="9" fontId="2" fillId="0" borderId="0" xfId="2" applyFont="1" applyAlignment="1">
      <alignment horizontal="center" vertical="center"/>
    </xf>
    <xf numFmtId="9" fontId="3" fillId="11" borderId="1" xfId="0" applyNumberFormat="1" applyFont="1" applyFill="1" applyBorder="1" applyAlignment="1">
      <alignment vertical="center" wrapText="1"/>
    </xf>
    <xf numFmtId="0" fontId="3" fillId="11" borderId="1" xfId="0" applyFont="1" applyFill="1" applyBorder="1" applyAlignment="1">
      <alignment vertical="center" wrapText="1"/>
    </xf>
    <xf numFmtId="0" fontId="2" fillId="0" borderId="6" xfId="0" applyFont="1" applyBorder="1" applyAlignment="1">
      <alignment horizontal="center" vertical="center"/>
    </xf>
    <xf numFmtId="0" fontId="2" fillId="2" borderId="6" xfId="0" applyFont="1" applyFill="1" applyBorder="1" applyAlignment="1">
      <alignment horizontal="center" vertical="center"/>
    </xf>
    <xf numFmtId="0" fontId="11" fillId="0" borderId="4" xfId="0" applyFont="1" applyBorder="1" applyAlignment="1">
      <alignment horizontal="center" vertical="center"/>
    </xf>
    <xf numFmtId="0" fontId="7" fillId="6" borderId="30" xfId="0" applyFont="1" applyFill="1" applyBorder="1" applyAlignment="1">
      <alignment horizontal="center" vertical="center" wrapText="1"/>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2" fillId="0" borderId="34" xfId="0" applyFont="1" applyBorder="1" applyAlignment="1">
      <alignment horizontal="left" vertical="center"/>
    </xf>
    <xf numFmtId="0" fontId="8" fillId="6" borderId="35" xfId="0" applyFont="1" applyFill="1" applyBorder="1" applyAlignment="1">
      <alignment horizontal="center" vertical="center" wrapText="1"/>
    </xf>
    <xf numFmtId="0" fontId="2" fillId="0" borderId="36" xfId="0" applyFont="1" applyBorder="1" applyAlignment="1">
      <alignment horizontal="left" vertical="center"/>
    </xf>
    <xf numFmtId="0" fontId="2" fillId="0" borderId="38" xfId="0" applyFont="1" applyBorder="1" applyAlignment="1">
      <alignment horizontal="left" vertical="center"/>
    </xf>
    <xf numFmtId="0" fontId="2" fillId="0" borderId="40" xfId="0" applyFont="1" applyBorder="1" applyAlignment="1">
      <alignment horizontal="left" vertical="center"/>
    </xf>
    <xf numFmtId="0" fontId="2" fillId="2" borderId="40" xfId="0" applyFont="1" applyFill="1" applyBorder="1" applyAlignment="1">
      <alignment horizontal="left" vertical="center"/>
    </xf>
    <xf numFmtId="0" fontId="2" fillId="2" borderId="42" xfId="0" applyFont="1" applyFill="1" applyBorder="1" applyAlignment="1">
      <alignment horizontal="left" vertical="center"/>
    </xf>
    <xf numFmtId="0" fontId="2" fillId="0" borderId="42" xfId="0" applyFont="1" applyBorder="1" applyAlignment="1">
      <alignment horizontal="left" vertical="center"/>
    </xf>
    <xf numFmtId="0" fontId="2" fillId="0" borderId="40" xfId="0" applyFont="1" applyBorder="1" applyAlignment="1">
      <alignment horizontal="left" vertical="center" wrapText="1"/>
    </xf>
    <xf numFmtId="0" fontId="8" fillId="6" borderId="35" xfId="0" applyFont="1" applyFill="1" applyBorder="1" applyAlignment="1">
      <alignment vertical="center" wrapText="1"/>
    </xf>
    <xf numFmtId="0" fontId="6" fillId="0" borderId="36" xfId="0" applyFont="1" applyBorder="1" applyAlignment="1">
      <alignment horizontal="left" vertical="center"/>
    </xf>
    <xf numFmtId="0" fontId="2" fillId="0" borderId="38" xfId="0" applyFont="1" applyBorder="1" applyAlignment="1">
      <alignment horizontal="left" vertical="center" wrapText="1"/>
    </xf>
    <xf numFmtId="0" fontId="2" fillId="0" borderId="43" xfId="0" applyFont="1" applyBorder="1" applyAlignment="1">
      <alignment horizontal="left" vertical="center"/>
    </xf>
    <xf numFmtId="0" fontId="2" fillId="0" borderId="44" xfId="0" applyFont="1" applyBorder="1" applyAlignment="1">
      <alignment horizontal="left" vertical="center"/>
    </xf>
    <xf numFmtId="0" fontId="2" fillId="0" borderId="45" xfId="0" applyFont="1" applyBorder="1" applyAlignment="1">
      <alignment horizontal="left" vertical="center"/>
    </xf>
    <xf numFmtId="0" fontId="2" fillId="0" borderId="46" xfId="0" applyFont="1" applyBorder="1" applyAlignment="1">
      <alignment horizontal="left" vertical="center"/>
    </xf>
    <xf numFmtId="0" fontId="2" fillId="0" borderId="6" xfId="0" applyFont="1" applyBorder="1" applyAlignment="1">
      <alignment horizontal="left" vertical="center" wrapText="1"/>
    </xf>
    <xf numFmtId="0" fontId="2" fillId="0" borderId="24" xfId="0" applyFont="1" applyBorder="1" applyAlignment="1">
      <alignment horizontal="left" vertical="center"/>
    </xf>
    <xf numFmtId="9" fontId="2" fillId="3" borderId="2" xfId="0" applyNumberFormat="1" applyFont="1" applyFill="1" applyBorder="1" applyAlignment="1">
      <alignment horizontal="center" vertical="center"/>
    </xf>
    <xf numFmtId="0" fontId="2" fillId="0" borderId="16" xfId="0" applyFont="1" applyBorder="1" applyAlignment="1">
      <alignment horizontal="center" vertical="center"/>
    </xf>
    <xf numFmtId="0" fontId="2" fillId="0" borderId="19" xfId="0" applyFont="1" applyBorder="1" applyAlignment="1">
      <alignment horizontal="center" vertical="center"/>
    </xf>
    <xf numFmtId="0" fontId="2" fillId="0" borderId="52" xfId="0" applyFont="1" applyBorder="1" applyAlignment="1">
      <alignment horizontal="left" vertical="center"/>
    </xf>
    <xf numFmtId="0" fontId="2" fillId="0" borderId="54" xfId="0" applyFont="1" applyBorder="1" applyAlignment="1">
      <alignment horizontal="left" vertical="center"/>
    </xf>
    <xf numFmtId="0" fontId="2" fillId="0" borderId="55" xfId="0" applyFont="1" applyBorder="1" applyAlignment="1">
      <alignment horizontal="left" vertical="center"/>
    </xf>
    <xf numFmtId="0" fontId="6" fillId="0" borderId="54" xfId="0" applyFont="1" applyBorder="1" applyAlignment="1">
      <alignment horizontal="left" vertical="center"/>
    </xf>
    <xf numFmtId="0" fontId="2" fillId="0" borderId="55" xfId="0" applyFont="1" applyBorder="1" applyAlignment="1">
      <alignment horizontal="left" vertical="center" wrapText="1"/>
    </xf>
    <xf numFmtId="0" fontId="2" fillId="0" borderId="58" xfId="0" applyFont="1" applyBorder="1" applyAlignment="1">
      <alignment horizontal="left" vertical="center"/>
    </xf>
    <xf numFmtId="0" fontId="2" fillId="0" borderId="58" xfId="0" applyFont="1" applyBorder="1" applyAlignment="1">
      <alignment horizontal="center" vertical="center"/>
    </xf>
    <xf numFmtId="0" fontId="6" fillId="0" borderId="8" xfId="0" applyFont="1" applyBorder="1" applyAlignment="1">
      <alignment horizontal="center" vertical="center" wrapText="1"/>
    </xf>
    <xf numFmtId="0" fontId="2" fillId="0" borderId="23" xfId="0" applyFont="1" applyBorder="1" applyAlignment="1">
      <alignment horizontal="left" vertical="center"/>
    </xf>
    <xf numFmtId="0" fontId="2" fillId="0" borderId="23" xfId="0" applyFont="1" applyBorder="1" applyAlignment="1">
      <alignment horizontal="left" vertical="top"/>
    </xf>
    <xf numFmtId="0" fontId="2" fillId="0" borderId="59" xfId="0" applyFont="1" applyBorder="1" applyAlignment="1">
      <alignment horizontal="left" vertical="center"/>
    </xf>
    <xf numFmtId="0" fontId="2" fillId="0" borderId="24" xfId="0" applyFont="1" applyBorder="1" applyAlignment="1">
      <alignment vertical="center"/>
    </xf>
    <xf numFmtId="0" fontId="7" fillId="6" borderId="1" xfId="0" applyFont="1" applyFill="1" applyBorder="1" applyAlignment="1">
      <alignment vertical="center" wrapText="1"/>
    </xf>
    <xf numFmtId="0" fontId="2" fillId="0" borderId="48" xfId="0" applyFont="1" applyBorder="1" applyAlignment="1">
      <alignment vertical="center"/>
    </xf>
    <xf numFmtId="0" fontId="2" fillId="0" borderId="50" xfId="0" applyFont="1" applyBorder="1" applyAlignment="1">
      <alignment vertical="center"/>
    </xf>
    <xf numFmtId="0" fontId="2" fillId="0" borderId="55" xfId="0" applyFont="1" applyBorder="1" applyAlignment="1">
      <alignment vertical="center" wrapText="1"/>
    </xf>
    <xf numFmtId="0" fontId="2" fillId="0" borderId="1" xfId="0" applyFont="1" applyBorder="1" applyAlignment="1">
      <alignment vertical="center"/>
    </xf>
    <xf numFmtId="0" fontId="2" fillId="0" borderId="55" xfId="0" applyFont="1" applyBorder="1" applyAlignment="1">
      <alignment vertical="center"/>
    </xf>
    <xf numFmtId="0" fontId="2" fillId="0" borderId="6" xfId="0" applyFont="1" applyBorder="1" applyAlignment="1">
      <alignment vertical="center"/>
    </xf>
    <xf numFmtId="0" fontId="2" fillId="0" borderId="6" xfId="0" applyFont="1" applyBorder="1" applyAlignment="1">
      <alignment vertical="center" wrapText="1"/>
    </xf>
    <xf numFmtId="0" fontId="6" fillId="0" borderId="54" xfId="0" applyFont="1" applyBorder="1" applyAlignment="1">
      <alignment vertical="center"/>
    </xf>
    <xf numFmtId="0" fontId="2" fillId="0" borderId="52" xfId="0" applyFont="1" applyBorder="1" applyAlignment="1">
      <alignment vertical="center"/>
    </xf>
    <xf numFmtId="0" fontId="2" fillId="0" borderId="54" xfId="0" applyFont="1" applyBorder="1" applyAlignment="1">
      <alignment vertical="center"/>
    </xf>
    <xf numFmtId="0" fontId="2" fillId="2" borderId="1" xfId="0" applyFont="1" applyFill="1" applyBorder="1" applyAlignment="1">
      <alignment vertical="center"/>
    </xf>
    <xf numFmtId="0" fontId="2" fillId="0" borderId="53" xfId="0" applyFont="1" applyBorder="1" applyAlignment="1">
      <alignment vertical="center"/>
    </xf>
    <xf numFmtId="0" fontId="7" fillId="6" borderId="30"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2" xfId="0" applyFont="1" applyBorder="1" applyAlignment="1">
      <alignment vertical="center" wrapText="1"/>
    </xf>
    <xf numFmtId="0" fontId="8" fillId="6" borderId="0" xfId="0" applyFont="1" applyFill="1" applyAlignment="1">
      <alignment vertical="center" wrapText="1"/>
    </xf>
    <xf numFmtId="0" fontId="8" fillId="6" borderId="8" xfId="0" applyFont="1" applyFill="1" applyBorder="1" applyAlignment="1">
      <alignment vertical="center" wrapText="1"/>
    </xf>
    <xf numFmtId="0" fontId="8" fillId="6" borderId="37" xfId="0" applyFont="1" applyFill="1" applyBorder="1" applyAlignment="1">
      <alignment vertical="center" wrapText="1"/>
    </xf>
    <xf numFmtId="0" fontId="8" fillId="6" borderId="41" xfId="0" applyFont="1" applyFill="1" applyBorder="1" applyAlignment="1">
      <alignment vertical="center" wrapText="1"/>
    </xf>
    <xf numFmtId="0" fontId="8" fillId="6" borderId="39" xfId="0" applyFont="1" applyFill="1" applyBorder="1" applyAlignment="1">
      <alignment vertical="center" wrapText="1"/>
    </xf>
    <xf numFmtId="0" fontId="7" fillId="6" borderId="52" xfId="0" applyFont="1" applyFill="1" applyBorder="1" applyAlignment="1">
      <alignment horizontal="center" vertical="center" wrapText="1"/>
    </xf>
    <xf numFmtId="10" fontId="2" fillId="3" borderId="2" xfId="0" applyNumberFormat="1" applyFont="1" applyFill="1" applyBorder="1" applyAlignment="1">
      <alignment horizontal="center" vertical="center"/>
    </xf>
    <xf numFmtId="10" fontId="2" fillId="0" borderId="2" xfId="0" applyNumberFormat="1" applyFont="1" applyBorder="1" applyAlignment="1">
      <alignment vertical="center"/>
    </xf>
    <xf numFmtId="0" fontId="2" fillId="3" borderId="16" xfId="0" applyFont="1" applyFill="1" applyBorder="1" applyAlignment="1">
      <alignment horizontal="center" vertical="center"/>
    </xf>
    <xf numFmtId="0" fontId="2" fillId="3" borderId="60" xfId="0" applyFont="1" applyFill="1" applyBorder="1" applyAlignment="1">
      <alignment horizontal="center" vertical="center"/>
    </xf>
    <xf numFmtId="0" fontId="11" fillId="0" borderId="61" xfId="0" applyFont="1" applyBorder="1" applyAlignment="1">
      <alignment horizontal="center" vertical="center"/>
    </xf>
    <xf numFmtId="0" fontId="11" fillId="0" borderId="62" xfId="0" applyFont="1" applyBorder="1" applyAlignment="1">
      <alignment horizontal="center" vertical="center"/>
    </xf>
    <xf numFmtId="0" fontId="11" fillId="0" borderId="63" xfId="0" applyFont="1" applyBorder="1" applyAlignment="1">
      <alignment horizontal="center" vertical="center"/>
    </xf>
    <xf numFmtId="0" fontId="11" fillId="0" borderId="64" xfId="0" applyFont="1" applyBorder="1" applyAlignment="1">
      <alignment horizontal="center" vertical="center"/>
    </xf>
    <xf numFmtId="0" fontId="11" fillId="0" borderId="65" xfId="0" applyFont="1" applyBorder="1" applyAlignment="1">
      <alignment horizontal="center" vertical="center"/>
    </xf>
    <xf numFmtId="0" fontId="11" fillId="0" borderId="66" xfId="0" applyFont="1" applyBorder="1" applyAlignment="1">
      <alignment horizontal="center" vertical="center"/>
    </xf>
    <xf numFmtId="9" fontId="2" fillId="0" borderId="2" xfId="0" applyNumberFormat="1" applyFont="1" applyBorder="1" applyAlignment="1">
      <alignment vertical="center"/>
    </xf>
    <xf numFmtId="0" fontId="11" fillId="0" borderId="67" xfId="0"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0" fontId="11" fillId="0" borderId="70" xfId="0" applyFont="1" applyBorder="1" applyAlignment="1">
      <alignment horizontal="center" vertical="center"/>
    </xf>
    <xf numFmtId="0" fontId="11" fillId="0" borderId="14" xfId="0" applyFont="1" applyBorder="1" applyAlignment="1">
      <alignment horizontal="center" vertical="center"/>
    </xf>
    <xf numFmtId="0" fontId="11" fillId="0" borderId="71" xfId="0" applyFont="1" applyBorder="1" applyAlignment="1">
      <alignment horizontal="center" vertical="center"/>
    </xf>
    <xf numFmtId="0" fontId="11" fillId="0" borderId="72" xfId="0" applyFont="1" applyBorder="1" applyAlignment="1">
      <alignment horizontal="center" vertical="center"/>
    </xf>
    <xf numFmtId="0" fontId="11" fillId="0" borderId="73" xfId="0" applyFont="1" applyBorder="1" applyAlignment="1">
      <alignment horizontal="center" vertical="center"/>
    </xf>
    <xf numFmtId="0" fontId="11" fillId="0" borderId="74" xfId="0" applyFont="1" applyBorder="1" applyAlignment="1">
      <alignment horizontal="center" vertical="center"/>
    </xf>
    <xf numFmtId="0" fontId="2" fillId="0" borderId="67" xfId="0" applyFont="1" applyBorder="1" applyAlignment="1">
      <alignment horizontal="center" vertical="center"/>
    </xf>
    <xf numFmtId="0" fontId="2" fillId="0" borderId="64" xfId="0" applyFont="1" applyBorder="1" applyAlignment="1">
      <alignment horizontal="center" vertical="center"/>
    </xf>
    <xf numFmtId="0" fontId="11" fillId="0" borderId="75" xfId="0" applyFont="1" applyBorder="1" applyAlignment="1">
      <alignment horizontal="center" vertical="center"/>
    </xf>
    <xf numFmtId="0" fontId="11" fillId="0" borderId="76" xfId="0" applyFont="1" applyBorder="1" applyAlignment="1">
      <alignment horizontal="center"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69" xfId="0" applyFont="1" applyBorder="1" applyAlignment="1">
      <alignment horizontal="center" vertical="center"/>
    </xf>
    <xf numFmtId="0" fontId="11" fillId="0" borderId="77" xfId="0" applyFont="1" applyBorder="1" applyAlignment="1">
      <alignment horizontal="center" vertical="center"/>
    </xf>
    <xf numFmtId="0" fontId="11" fillId="0" borderId="78" xfId="0" applyFont="1" applyBorder="1" applyAlignment="1">
      <alignment horizontal="center" vertical="center"/>
    </xf>
    <xf numFmtId="0" fontId="5" fillId="0" borderId="79" xfId="0" applyFont="1" applyBorder="1" applyAlignment="1">
      <alignment horizontal="center" vertical="center" wrapText="1"/>
    </xf>
    <xf numFmtId="0" fontId="2" fillId="0" borderId="65"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2" borderId="6" xfId="0" applyFont="1" applyFill="1" applyBorder="1" applyAlignment="1">
      <alignment vertical="center"/>
    </xf>
    <xf numFmtId="0" fontId="2" fillId="0" borderId="66" xfId="0" applyFont="1" applyBorder="1" applyAlignment="1">
      <alignment horizontal="center" vertical="center"/>
    </xf>
    <xf numFmtId="0" fontId="11" fillId="0" borderId="60" xfId="0" applyFont="1" applyBorder="1" applyAlignment="1">
      <alignment horizontal="center" vertical="center"/>
    </xf>
    <xf numFmtId="0" fontId="2" fillId="0" borderId="47" xfId="0" applyFont="1" applyBorder="1" applyAlignment="1">
      <alignment horizontal="center" vertical="center"/>
    </xf>
    <xf numFmtId="0" fontId="11" fillId="0" borderId="79" xfId="0" applyFont="1" applyBorder="1" applyAlignment="1">
      <alignment horizontal="center" vertical="center"/>
    </xf>
    <xf numFmtId="0" fontId="2" fillId="0" borderId="51" xfId="0" applyFont="1" applyBorder="1" applyAlignment="1">
      <alignment horizontal="center" vertical="center"/>
    </xf>
    <xf numFmtId="0" fontId="11" fillId="0" borderId="45" xfId="0" applyFont="1" applyBorder="1" applyAlignment="1">
      <alignment horizontal="center" vertical="center"/>
    </xf>
    <xf numFmtId="0" fontId="11" fillId="0" borderId="45" xfId="0" applyFont="1" applyBorder="1" applyAlignment="1">
      <alignment vertical="center"/>
    </xf>
    <xf numFmtId="0" fontId="2" fillId="0" borderId="49" xfId="0" applyFont="1" applyBorder="1" applyAlignment="1">
      <alignment horizontal="center" vertical="center"/>
    </xf>
    <xf numFmtId="0" fontId="11" fillId="0" borderId="58" xfId="0" applyFont="1" applyBorder="1" applyAlignment="1">
      <alignment horizontal="center" vertical="center"/>
    </xf>
    <xf numFmtId="0" fontId="11" fillId="0" borderId="58" xfId="0" applyFont="1" applyBorder="1" applyAlignment="1">
      <alignment vertical="center"/>
    </xf>
    <xf numFmtId="0" fontId="11" fillId="0" borderId="46" xfId="0" applyFont="1" applyBorder="1" applyAlignment="1">
      <alignment vertical="center"/>
    </xf>
    <xf numFmtId="0" fontId="2" fillId="3" borderId="62" xfId="0" applyFont="1" applyFill="1" applyBorder="1" applyAlignment="1">
      <alignment horizontal="center" vertical="center"/>
    </xf>
    <xf numFmtId="0" fontId="2" fillId="3" borderId="63" xfId="0" applyFont="1" applyFill="1" applyBorder="1" applyAlignment="1">
      <alignment horizontal="center" vertical="center"/>
    </xf>
    <xf numFmtId="0" fontId="2" fillId="0" borderId="0" xfId="0" applyFont="1" applyAlignment="1">
      <alignment vertical="center"/>
    </xf>
    <xf numFmtId="0" fontId="2" fillId="0" borderId="24" xfId="0" applyFont="1" applyBorder="1" applyAlignment="1">
      <alignment vertical="center" wrapText="1"/>
    </xf>
    <xf numFmtId="0" fontId="2" fillId="0" borderId="25" xfId="0" applyFont="1" applyBorder="1" applyAlignment="1">
      <alignment vertical="center" wrapText="1"/>
    </xf>
    <xf numFmtId="0" fontId="2" fillId="0" borderId="27" xfId="0" applyFont="1" applyBorder="1" applyAlignment="1">
      <alignment vertical="center" wrapText="1"/>
    </xf>
    <xf numFmtId="0" fontId="2" fillId="0" borderId="23" xfId="0" applyFont="1" applyBorder="1" applyAlignment="1">
      <alignment vertical="center" wrapText="1"/>
    </xf>
    <xf numFmtId="0" fontId="2" fillId="0" borderId="29" xfId="0" applyFont="1" applyBorder="1" applyAlignment="1">
      <alignment vertical="center" wrapText="1"/>
    </xf>
    <xf numFmtId="0" fontId="2" fillId="0" borderId="26" xfId="0" applyFont="1" applyBorder="1" applyAlignment="1">
      <alignment vertical="center" wrapText="1"/>
    </xf>
    <xf numFmtId="0" fontId="2" fillId="0" borderId="8" xfId="0" applyFont="1" applyBorder="1" applyAlignment="1">
      <alignment vertical="center" wrapText="1"/>
    </xf>
    <xf numFmtId="0" fontId="2" fillId="0" borderId="28" xfId="0" applyFont="1" applyBorder="1" applyAlignment="1">
      <alignment vertical="center" wrapText="1"/>
    </xf>
    <xf numFmtId="0" fontId="7" fillId="6" borderId="6" xfId="0" applyFont="1" applyFill="1" applyBorder="1" applyAlignment="1">
      <alignment vertical="center" wrapText="1"/>
    </xf>
    <xf numFmtId="0" fontId="7" fillId="6" borderId="2" xfId="0" applyFont="1" applyFill="1" applyBorder="1" applyAlignment="1">
      <alignment vertical="center" wrapText="1"/>
    </xf>
    <xf numFmtId="0" fontId="7" fillId="6" borderId="24" xfId="0" applyFont="1" applyFill="1" applyBorder="1" applyAlignment="1">
      <alignment horizontal="center" vertical="center" wrapText="1"/>
    </xf>
    <xf numFmtId="0" fontId="7" fillId="6" borderId="24" xfId="0" applyFont="1" applyFill="1" applyBorder="1" applyAlignment="1">
      <alignment vertical="center" wrapText="1"/>
    </xf>
    <xf numFmtId="0" fontId="2" fillId="2" borderId="52" xfId="0" applyFont="1" applyFill="1" applyBorder="1" applyAlignment="1">
      <alignment vertical="center"/>
    </xf>
    <xf numFmtId="0" fontId="2" fillId="0" borderId="70" xfId="0" applyFont="1" applyBorder="1" applyAlignment="1">
      <alignment horizontal="center" vertical="center"/>
    </xf>
    <xf numFmtId="0" fontId="6" fillId="0" borderId="56" xfId="0" applyFont="1" applyBorder="1" applyAlignment="1">
      <alignment vertical="center"/>
    </xf>
    <xf numFmtId="0" fontId="2" fillId="0" borderId="47" xfId="0" applyFont="1" applyBorder="1" applyAlignment="1">
      <alignment vertical="center"/>
    </xf>
    <xf numFmtId="0" fontId="2" fillId="0" borderId="51" xfId="0" applyFont="1" applyBorder="1" applyAlignment="1">
      <alignment vertical="center"/>
    </xf>
    <xf numFmtId="0" fontId="2" fillId="0" borderId="49" xfId="0" applyFont="1" applyBorder="1" applyAlignment="1">
      <alignment vertical="center"/>
    </xf>
    <xf numFmtId="0" fontId="2" fillId="0" borderId="49" xfId="0" applyFont="1" applyBorder="1" applyAlignment="1">
      <alignment horizontal="left" vertical="center"/>
    </xf>
    <xf numFmtId="0" fontId="2" fillId="0" borderId="47" xfId="0" applyFont="1" applyBorder="1" applyAlignment="1">
      <alignment vertical="center" wrapText="1"/>
    </xf>
    <xf numFmtId="0" fontId="2" fillId="0" borderId="79" xfId="0" applyFont="1" applyBorder="1" applyAlignment="1">
      <alignment horizontal="center" vertical="center"/>
    </xf>
    <xf numFmtId="0" fontId="11" fillId="0" borderId="57" xfId="0" applyFont="1" applyBorder="1" applyAlignment="1">
      <alignment horizontal="center" vertical="center"/>
    </xf>
    <xf numFmtId="0" fontId="11" fillId="0" borderId="46" xfId="0" applyFont="1" applyBorder="1" applyAlignment="1">
      <alignment horizontal="center" vertical="center"/>
    </xf>
    <xf numFmtId="0" fontId="2" fillId="0" borderId="82" xfId="0" applyFont="1" applyBorder="1" applyAlignment="1">
      <alignment horizontal="center" vertical="center"/>
    </xf>
    <xf numFmtId="0" fontId="11" fillId="0" borderId="83" xfId="0" applyFont="1" applyBorder="1" applyAlignment="1">
      <alignment horizontal="center" vertical="center"/>
    </xf>
    <xf numFmtId="0" fontId="11" fillId="0" borderId="84" xfId="0" applyFont="1" applyBorder="1" applyAlignment="1">
      <alignment horizontal="center" vertical="center"/>
    </xf>
    <xf numFmtId="0" fontId="2" fillId="0" borderId="79" xfId="0" applyFont="1" applyBorder="1" applyAlignment="1">
      <alignment vertical="center"/>
    </xf>
    <xf numFmtId="0" fontId="2" fillId="2" borderId="50" xfId="0" applyFont="1" applyFill="1" applyBorder="1" applyAlignment="1">
      <alignment vertical="center"/>
    </xf>
    <xf numFmtId="0" fontId="2" fillId="3" borderId="68" xfId="0" applyFont="1" applyFill="1" applyBorder="1" applyAlignment="1">
      <alignment horizontal="center" vertical="center"/>
    </xf>
    <xf numFmtId="0" fontId="11" fillId="0" borderId="85" xfId="0" applyFont="1" applyBorder="1" applyAlignment="1">
      <alignment horizontal="center" vertical="center"/>
    </xf>
    <xf numFmtId="0" fontId="7" fillId="6" borderId="0" xfId="0" applyFont="1" applyFill="1" applyAlignment="1">
      <alignment vertical="center" wrapText="1"/>
    </xf>
    <xf numFmtId="0" fontId="6" fillId="0" borderId="13" xfId="0" applyFont="1" applyBorder="1" applyAlignment="1">
      <alignment vertical="center"/>
    </xf>
    <xf numFmtId="0" fontId="11" fillId="0" borderId="13" xfId="0" applyFont="1" applyBorder="1" applyAlignment="1">
      <alignment horizontal="center" vertical="center"/>
    </xf>
    <xf numFmtId="0" fontId="2" fillId="0" borderId="58" xfId="0" applyFont="1" applyBorder="1" applyAlignment="1">
      <alignment vertical="center"/>
    </xf>
    <xf numFmtId="0" fontId="2" fillId="0" borderId="79" xfId="0" applyFont="1" applyBorder="1" applyAlignment="1">
      <alignment vertical="center" wrapText="1"/>
    </xf>
    <xf numFmtId="14" fontId="3" fillId="7" borderId="0" xfId="0" applyNumberFormat="1" applyFont="1" applyFill="1" applyAlignment="1">
      <alignment horizontal="center" vertical="center"/>
    </xf>
    <xf numFmtId="14" fontId="4" fillId="0" borderId="0" xfId="0" applyNumberFormat="1" applyFont="1" applyAlignment="1">
      <alignment horizontal="center" vertical="center" textRotation="90" wrapText="1"/>
    </xf>
    <xf numFmtId="0" fontId="2" fillId="3" borderId="0" xfId="0" applyFont="1" applyFill="1" applyAlignment="1">
      <alignment horizontal="center" vertical="center"/>
    </xf>
    <xf numFmtId="9" fontId="11" fillId="0" borderId="0" xfId="0" applyNumberFormat="1" applyFont="1" applyAlignment="1">
      <alignment horizontal="center" vertical="center"/>
    </xf>
    <xf numFmtId="9" fontId="11" fillId="0" borderId="57" xfId="0" applyNumberFormat="1" applyFont="1" applyBorder="1" applyAlignment="1">
      <alignment horizontal="center" vertical="center"/>
    </xf>
    <xf numFmtId="9" fontId="11" fillId="0" borderId="46" xfId="0" applyNumberFormat="1" applyFont="1" applyBorder="1" applyAlignment="1">
      <alignment horizontal="center" vertical="center"/>
    </xf>
    <xf numFmtId="0" fontId="11" fillId="0" borderId="80" xfId="0" applyFont="1" applyBorder="1" applyAlignment="1">
      <alignment horizontal="center" vertical="center"/>
    </xf>
    <xf numFmtId="9" fontId="2" fillId="3" borderId="27" xfId="0" applyNumberFormat="1" applyFont="1" applyFill="1" applyBorder="1" applyAlignment="1">
      <alignment horizontal="center" vertical="center"/>
    </xf>
    <xf numFmtId="9" fontId="2" fillId="3" borderId="36" xfId="0" applyNumberFormat="1" applyFont="1" applyFill="1" applyBorder="1" applyAlignment="1">
      <alignment horizontal="center" vertical="center"/>
    </xf>
    <xf numFmtId="0" fontId="11" fillId="0" borderId="9" xfId="0" applyFont="1" applyBorder="1" applyAlignment="1">
      <alignment horizontal="center" vertical="center"/>
    </xf>
    <xf numFmtId="0" fontId="2" fillId="0" borderId="46" xfId="0" applyFont="1" applyBorder="1" applyAlignment="1">
      <alignment horizontal="center" vertical="center"/>
    </xf>
    <xf numFmtId="9" fontId="2" fillId="3" borderId="63" xfId="0" applyNumberFormat="1" applyFont="1" applyFill="1" applyBorder="1" applyAlignment="1">
      <alignment horizontal="center" vertical="center"/>
    </xf>
    <xf numFmtId="0" fontId="2" fillId="0" borderId="45" xfId="0" applyFont="1" applyBorder="1" applyAlignment="1">
      <alignment horizontal="center" vertical="center"/>
    </xf>
    <xf numFmtId="9" fontId="11" fillId="0" borderId="87" xfId="0" applyNumberFormat="1" applyFont="1" applyBorder="1" applyAlignment="1">
      <alignment horizontal="center" vertical="center"/>
    </xf>
    <xf numFmtId="10" fontId="2" fillId="0" borderId="45" xfId="0" applyNumberFormat="1" applyFont="1" applyBorder="1" applyAlignment="1">
      <alignment horizontal="center" vertical="center" wrapText="1"/>
    </xf>
    <xf numFmtId="10" fontId="2" fillId="0" borderId="0" xfId="0" applyNumberFormat="1" applyFont="1" applyAlignment="1">
      <alignment horizontal="center" vertical="center" wrapText="1"/>
    </xf>
    <xf numFmtId="0" fontId="5" fillId="0" borderId="45" xfId="0" applyFont="1" applyBorder="1" applyAlignment="1">
      <alignment horizontal="center" vertical="center" wrapText="1"/>
    </xf>
    <xf numFmtId="10" fontId="11" fillId="0" borderId="79" xfId="0" applyNumberFormat="1" applyFont="1" applyBorder="1" applyAlignment="1">
      <alignment horizontal="center" vertical="center"/>
    </xf>
    <xf numFmtId="0" fontId="2" fillId="0" borderId="20" xfId="0" applyFont="1" applyBorder="1" applyAlignment="1">
      <alignment horizontal="center" vertical="center"/>
    </xf>
    <xf numFmtId="0" fontId="2" fillId="0" borderId="88" xfId="0" applyFont="1" applyBorder="1" applyAlignment="1">
      <alignment horizontal="center" vertical="center"/>
    </xf>
    <xf numFmtId="0" fontId="2" fillId="0" borderId="89" xfId="0" applyFont="1" applyBorder="1" applyAlignment="1">
      <alignment horizontal="center" vertical="center"/>
    </xf>
    <xf numFmtId="0" fontId="11" fillId="0" borderId="90" xfId="0" applyFont="1" applyBorder="1" applyAlignment="1">
      <alignment horizontal="center" vertical="center"/>
    </xf>
    <xf numFmtId="9" fontId="2" fillId="3" borderId="0" xfId="0" applyNumberFormat="1" applyFont="1" applyFill="1" applyAlignment="1">
      <alignment horizontal="center" vertical="center"/>
    </xf>
    <xf numFmtId="0" fontId="2" fillId="0" borderId="57" xfId="0" applyFont="1" applyBorder="1" applyAlignment="1">
      <alignment horizontal="center" vertical="center"/>
    </xf>
    <xf numFmtId="9" fontId="2" fillId="0" borderId="45" xfId="2" applyFont="1" applyBorder="1" applyAlignment="1">
      <alignment horizontal="center" vertical="center"/>
    </xf>
    <xf numFmtId="10" fontId="11" fillId="0" borderId="87" xfId="0" applyNumberFormat="1" applyFont="1" applyBorder="1" applyAlignment="1">
      <alignment horizontal="center" vertical="center"/>
    </xf>
    <xf numFmtId="10" fontId="11" fillId="0" borderId="58" xfId="0" applyNumberFormat="1" applyFont="1" applyBorder="1" applyAlignment="1">
      <alignment horizontal="center" vertical="center"/>
    </xf>
    <xf numFmtId="10" fontId="2" fillId="0" borderId="91" xfId="0" applyNumberFormat="1" applyFont="1" applyBorder="1" applyAlignment="1">
      <alignment horizontal="center" vertical="center" wrapText="1"/>
    </xf>
    <xf numFmtId="10" fontId="2" fillId="0" borderId="92" xfId="0" applyNumberFormat="1" applyFont="1" applyBorder="1" applyAlignment="1">
      <alignment horizontal="center" vertical="center" wrapText="1"/>
    </xf>
    <xf numFmtId="10" fontId="2" fillId="0" borderId="93" xfId="0" applyNumberFormat="1" applyFont="1" applyBorder="1" applyAlignment="1">
      <alignment horizontal="center" vertical="center" wrapText="1"/>
    </xf>
    <xf numFmtId="0" fontId="11" fillId="0" borderId="49" xfId="0" applyFont="1" applyBorder="1" applyAlignment="1">
      <alignment vertical="center"/>
    </xf>
    <xf numFmtId="0" fontId="11" fillId="0" borderId="15" xfId="0" applyFont="1" applyBorder="1" applyAlignment="1">
      <alignment horizontal="center" vertical="center"/>
    </xf>
    <xf numFmtId="10" fontId="11" fillId="0" borderId="94" xfId="0" applyNumberFormat="1" applyFont="1" applyBorder="1" applyAlignment="1">
      <alignment horizontal="center" vertical="center"/>
    </xf>
    <xf numFmtId="10" fontId="11" fillId="0" borderId="91" xfId="0" applyNumberFormat="1" applyFont="1" applyBorder="1" applyAlignment="1">
      <alignment horizontal="center" vertical="center"/>
    </xf>
    <xf numFmtId="10" fontId="11" fillId="0" borderId="86" xfId="0" applyNumberFormat="1" applyFont="1" applyBorder="1" applyAlignment="1">
      <alignment horizontal="center" vertical="center"/>
    </xf>
    <xf numFmtId="0" fontId="2" fillId="0" borderId="91" xfId="0" applyFont="1" applyBorder="1" applyAlignment="1">
      <alignment vertical="center"/>
    </xf>
    <xf numFmtId="0" fontId="2" fillId="0" borderId="34" xfId="0" applyFont="1" applyBorder="1" applyAlignment="1">
      <alignment vertical="center"/>
    </xf>
    <xf numFmtId="0" fontId="2" fillId="0" borderId="92" xfId="0" applyFont="1" applyBorder="1" applyAlignment="1">
      <alignment horizontal="left" vertical="center"/>
    </xf>
    <xf numFmtId="0" fontId="2" fillId="0" borderId="93" xfId="0" applyFont="1" applyBorder="1" applyAlignment="1">
      <alignment horizontal="left" vertical="center"/>
    </xf>
    <xf numFmtId="0" fontId="11" fillId="0" borderId="51" xfId="0" applyFont="1" applyBorder="1" applyAlignment="1">
      <alignment vertical="center"/>
    </xf>
    <xf numFmtId="10" fontId="3" fillId="11" borderId="1" xfId="0" applyNumberFormat="1" applyFont="1" applyFill="1" applyBorder="1" applyAlignment="1">
      <alignment vertical="center" wrapText="1"/>
    </xf>
    <xf numFmtId="0" fontId="2" fillId="0" borderId="1" xfId="0" applyFont="1" applyBorder="1" applyAlignment="1">
      <alignment horizontal="left" vertical="center"/>
    </xf>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7" fillId="6" borderId="1" xfId="0" applyFont="1" applyFill="1" applyBorder="1" applyAlignment="1">
      <alignment horizontal="center" vertical="center" wrapText="1"/>
    </xf>
    <xf numFmtId="0" fontId="8" fillId="6" borderId="1"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4" xfId="0" applyFont="1" applyFill="1" applyBorder="1" applyAlignment="1">
      <alignment horizontal="center" vertical="center"/>
    </xf>
    <xf numFmtId="0" fontId="2" fillId="0" borderId="6"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6" fillId="0" borderId="6" xfId="0" applyFont="1" applyBorder="1" applyAlignment="1">
      <alignment horizontal="left" vertical="center"/>
    </xf>
    <xf numFmtId="0" fontId="6" fillId="0" borderId="2" xfId="0" applyFont="1" applyBorder="1" applyAlignment="1">
      <alignment horizontal="left" vertical="center"/>
    </xf>
    <xf numFmtId="0" fontId="2" fillId="0" borderId="6" xfId="0" applyFont="1" applyBorder="1" applyAlignment="1">
      <alignment horizontal="left" vertical="center"/>
    </xf>
    <xf numFmtId="0" fontId="2" fillId="0" borderId="2" xfId="0" applyFont="1" applyBorder="1" applyAlignment="1">
      <alignment horizontal="left" vertical="center"/>
    </xf>
    <xf numFmtId="0" fontId="8" fillId="6" borderId="6" xfId="0" applyFont="1" applyFill="1" applyBorder="1" applyAlignment="1">
      <alignment horizontal="center" vertical="center"/>
    </xf>
    <xf numFmtId="0" fontId="8" fillId="6" borderId="2" xfId="0" applyFont="1" applyFill="1" applyBorder="1" applyAlignment="1">
      <alignment horizontal="center" vertical="center"/>
    </xf>
    <xf numFmtId="0" fontId="2" fillId="2" borderId="1" xfId="0" applyFont="1" applyFill="1" applyBorder="1" applyAlignment="1">
      <alignment horizontal="left" vertical="center"/>
    </xf>
    <xf numFmtId="0" fontId="2" fillId="2" borderId="6" xfId="0" applyFont="1" applyFill="1" applyBorder="1" applyAlignment="1">
      <alignment horizontal="left" vertical="center"/>
    </xf>
    <xf numFmtId="0" fontId="2" fillId="2" borderId="2" xfId="0" applyFont="1" applyFill="1" applyBorder="1" applyAlignment="1">
      <alignment horizontal="left" vertical="center"/>
    </xf>
    <xf numFmtId="0" fontId="7" fillId="5" borderId="9"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8" fillId="6" borderId="0" xfId="0" applyFont="1" applyFill="1" applyAlignment="1">
      <alignment horizontal="center" vertical="center" wrapText="1"/>
    </xf>
    <xf numFmtId="0" fontId="8" fillId="6" borderId="8" xfId="0" applyFont="1" applyFill="1" applyBorder="1" applyAlignment="1">
      <alignment horizontal="center" vertical="center" wrapText="1"/>
    </xf>
    <xf numFmtId="14" fontId="3" fillId="7" borderId="8" xfId="0" applyNumberFormat="1" applyFont="1" applyFill="1" applyBorder="1" applyAlignment="1">
      <alignment horizontal="center" vertical="center"/>
    </xf>
    <xf numFmtId="0" fontId="8" fillId="6" borderId="37" xfId="0" applyFont="1" applyFill="1" applyBorder="1" applyAlignment="1">
      <alignment horizontal="center" vertical="center" wrapText="1"/>
    </xf>
    <xf numFmtId="0" fontId="8" fillId="6" borderId="41" xfId="0" applyFont="1" applyFill="1" applyBorder="1" applyAlignment="1">
      <alignment horizontal="center" vertical="center" wrapText="1"/>
    </xf>
    <xf numFmtId="0" fontId="8" fillId="6" borderId="39"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8" fillId="6" borderId="26" xfId="0" applyFont="1" applyFill="1" applyBorder="1" applyAlignment="1">
      <alignment horizontal="center" vertical="center" wrapText="1"/>
    </xf>
    <xf numFmtId="9" fontId="3" fillId="0" borderId="23" xfId="2" quotePrefix="1" applyFont="1" applyBorder="1" applyAlignment="1">
      <alignment horizontal="center" vertical="center" wrapText="1"/>
    </xf>
    <xf numFmtId="9" fontId="3" fillId="0" borderId="29" xfId="2" quotePrefix="1" applyFont="1" applyBorder="1" applyAlignment="1">
      <alignment horizontal="center" vertical="center" wrapText="1"/>
    </xf>
    <xf numFmtId="9" fontId="3" fillId="0" borderId="26" xfId="2" quotePrefix="1" applyFont="1" applyBorder="1" applyAlignment="1">
      <alignment horizontal="center" vertical="center" wrapText="1"/>
    </xf>
    <xf numFmtId="9" fontId="3" fillId="0" borderId="28" xfId="2" quotePrefix="1" applyFont="1" applyBorder="1" applyAlignment="1">
      <alignment horizontal="center" vertical="center" wrapText="1"/>
    </xf>
    <xf numFmtId="9" fontId="3" fillId="0" borderId="24" xfId="2" applyFont="1" applyBorder="1" applyAlignment="1">
      <alignment horizontal="center" vertical="center" wrapText="1"/>
    </xf>
    <xf numFmtId="9" fontId="3" fillId="0" borderId="27" xfId="2" applyFont="1" applyBorder="1" applyAlignment="1">
      <alignment horizontal="center" vertical="center" wrapText="1"/>
    </xf>
    <xf numFmtId="9" fontId="3" fillId="0" borderId="23" xfId="2" applyFont="1" applyBorder="1" applyAlignment="1">
      <alignment horizontal="center" vertical="center" wrapText="1"/>
    </xf>
    <xf numFmtId="9" fontId="3" fillId="0" borderId="29" xfId="2" applyFont="1" applyBorder="1" applyAlignment="1">
      <alignment horizontal="center" vertical="center" wrapText="1"/>
    </xf>
    <xf numFmtId="9" fontId="3" fillId="0" borderId="26" xfId="2" applyFont="1" applyBorder="1" applyAlignment="1">
      <alignment horizontal="center" vertical="center" wrapText="1"/>
    </xf>
    <xf numFmtId="9" fontId="3" fillId="0" borderId="28" xfId="2" applyFont="1" applyBorder="1" applyAlignment="1">
      <alignment horizontal="center" vertical="center" wrapText="1"/>
    </xf>
    <xf numFmtId="9" fontId="3" fillId="0" borderId="25" xfId="2" applyFont="1" applyBorder="1" applyAlignment="1">
      <alignment horizontal="center" vertical="center" wrapText="1"/>
    </xf>
    <xf numFmtId="9" fontId="3" fillId="0" borderId="0" xfId="2" applyFont="1" applyBorder="1" applyAlignment="1">
      <alignment horizontal="center" vertical="center" wrapText="1"/>
    </xf>
    <xf numFmtId="9" fontId="3" fillId="0" borderId="8" xfId="2" applyFont="1" applyBorder="1" applyAlignment="1">
      <alignment horizontal="center" vertical="center" wrapText="1"/>
    </xf>
    <xf numFmtId="0" fontId="7" fillId="5" borderId="1" xfId="0" applyFont="1" applyFill="1" applyBorder="1" applyAlignment="1">
      <alignment horizontal="center" vertical="center" wrapText="1"/>
    </xf>
    <xf numFmtId="9" fontId="3" fillId="0" borderId="3" xfId="2" applyFont="1" applyBorder="1" applyAlignment="1">
      <alignment horizontal="center" vertical="center" wrapText="1"/>
    </xf>
    <xf numFmtId="9" fontId="3" fillId="0" borderId="56" xfId="2" applyFont="1" applyBorder="1" applyAlignment="1">
      <alignment horizontal="center" vertical="center" wrapText="1"/>
    </xf>
    <xf numFmtId="9" fontId="3" fillId="0" borderId="57" xfId="2" applyFont="1" applyBorder="1" applyAlignment="1">
      <alignment horizontal="center" vertical="center" wrapText="1"/>
    </xf>
    <xf numFmtId="9" fontId="3" fillId="0" borderId="45" xfId="2" applyFont="1" applyBorder="1" applyAlignment="1">
      <alignment horizontal="center" vertical="center" wrapText="1"/>
    </xf>
    <xf numFmtId="9" fontId="3" fillId="0" borderId="59" xfId="2" applyFont="1" applyBorder="1" applyAlignment="1">
      <alignment horizontal="center" vertical="center" wrapText="1"/>
    </xf>
    <xf numFmtId="9" fontId="3" fillId="0" borderId="46" xfId="2" applyFont="1" applyBorder="1" applyAlignment="1">
      <alignment horizontal="center" vertical="center" wrapText="1"/>
    </xf>
    <xf numFmtId="9" fontId="3" fillId="11" borderId="1" xfId="0" applyNumberFormat="1" applyFont="1" applyFill="1" applyBorder="1" applyAlignment="1">
      <alignment horizontal="center" vertical="center" wrapText="1"/>
    </xf>
    <xf numFmtId="0" fontId="3" fillId="11" borderId="1"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2" xfId="0" applyFont="1" applyFill="1" applyBorder="1" applyAlignment="1">
      <alignment horizontal="center" vertical="center" wrapText="1"/>
    </xf>
    <xf numFmtId="9" fontId="3" fillId="0" borderId="1" xfId="2"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0" xfId="0" applyFont="1" applyAlignment="1">
      <alignment horizontal="center" vertical="center" wrapText="1"/>
    </xf>
    <xf numFmtId="0" fontId="2" fillId="0" borderId="29"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8" xfId="0" applyFont="1" applyBorder="1" applyAlignment="1">
      <alignment horizontal="center" vertical="center" wrapText="1"/>
    </xf>
    <xf numFmtId="0" fontId="8" fillId="6" borderId="47" xfId="0" applyFont="1" applyFill="1" applyBorder="1" applyAlignment="1">
      <alignment horizontal="center" vertical="center" wrapText="1"/>
    </xf>
    <xf numFmtId="0" fontId="8" fillId="6" borderId="51" xfId="0" applyFont="1" applyFill="1" applyBorder="1" applyAlignment="1">
      <alignment horizontal="center" vertical="center" wrapText="1"/>
    </xf>
    <xf numFmtId="0" fontId="8" fillId="6" borderId="49" xfId="0" applyFont="1" applyFill="1" applyBorder="1" applyAlignment="1">
      <alignment horizontal="center" vertical="center" wrapText="1"/>
    </xf>
    <xf numFmtId="0" fontId="2" fillId="3" borderId="22" xfId="0" applyFont="1" applyFill="1" applyBorder="1" applyAlignment="1">
      <alignment horizontal="center" vertical="center"/>
    </xf>
    <xf numFmtId="9" fontId="3" fillId="0" borderId="6" xfId="2" applyFont="1" applyBorder="1" applyAlignment="1">
      <alignment horizontal="center" vertical="center" wrapText="1"/>
    </xf>
    <xf numFmtId="9" fontId="3" fillId="0" borderId="2" xfId="2" applyFont="1" applyBorder="1" applyAlignment="1">
      <alignment horizontal="center" vertical="center" wrapText="1"/>
    </xf>
    <xf numFmtId="0" fontId="15" fillId="11" borderId="20" xfId="0" applyFont="1" applyFill="1" applyBorder="1" applyAlignment="1">
      <alignment horizontal="center" vertical="center"/>
    </xf>
    <xf numFmtId="0" fontId="2" fillId="3" borderId="21" xfId="0" applyFont="1" applyFill="1" applyBorder="1" applyAlignment="1">
      <alignment horizontal="center" vertical="center"/>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9" borderId="11" xfId="0" applyFont="1" applyFill="1" applyBorder="1" applyAlignment="1">
      <alignment horizontal="center" vertical="center"/>
    </xf>
    <xf numFmtId="0" fontId="2" fillId="9" borderId="4" xfId="0" applyFont="1" applyFill="1" applyBorder="1" applyAlignment="1">
      <alignment horizontal="center" vertical="center"/>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2" fillId="0" borderId="22" xfId="0" applyFont="1" applyBorder="1" applyAlignment="1">
      <alignment horizontal="center" vertical="center"/>
    </xf>
    <xf numFmtId="0" fontId="2" fillId="10" borderId="11" xfId="0" applyFont="1" applyFill="1" applyBorder="1" applyAlignment="1">
      <alignment horizontal="center" vertical="center"/>
    </xf>
    <xf numFmtId="0" fontId="2" fillId="10" borderId="4"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4" xfId="0" applyFont="1" applyFill="1" applyBorder="1" applyAlignment="1">
      <alignment horizontal="center" vertical="center"/>
    </xf>
    <xf numFmtId="0" fontId="2" fillId="0" borderId="16" xfId="0" applyFont="1" applyBorder="1" applyAlignment="1">
      <alignment horizontal="center" vertical="center"/>
    </xf>
    <xf numFmtId="0" fontId="2" fillId="0" borderId="18" xfId="0" applyFont="1" applyBorder="1" applyAlignment="1">
      <alignment horizontal="center" vertical="center"/>
    </xf>
    <xf numFmtId="0" fontId="2" fillId="0" borderId="9" xfId="0" applyFont="1" applyBorder="1" applyAlignment="1">
      <alignment horizontal="center" vertical="center"/>
    </xf>
    <xf numFmtId="0" fontId="2" fillId="0" borderId="19" xfId="0" applyFont="1" applyBorder="1" applyAlignment="1">
      <alignment horizontal="center" vertical="center"/>
    </xf>
    <xf numFmtId="0" fontId="17" fillId="6" borderId="1" xfId="0" applyFont="1" applyFill="1" applyBorder="1" applyAlignment="1">
      <alignment horizontal="center" vertical="center" wrapText="1"/>
    </xf>
    <xf numFmtId="0" fontId="18" fillId="6" borderId="1" xfId="0" applyFont="1" applyFill="1" applyBorder="1" applyAlignment="1">
      <alignment horizontal="center" vertical="center"/>
    </xf>
    <xf numFmtId="0" fontId="17" fillId="6" borderId="1" xfId="0" applyFont="1" applyFill="1" applyBorder="1" applyAlignment="1">
      <alignment horizontal="left" vertical="center" wrapText="1"/>
    </xf>
  </cellXfs>
  <cellStyles count="3">
    <cellStyle name="Millares 2" xfId="1" xr:uid="{00000000-0005-0000-0000-000000000000}"/>
    <cellStyle name="Normal" xfId="0" builtinId="0"/>
    <cellStyle name="Porcentaje" xfId="2" builtinId="5"/>
  </cellStyles>
  <dxfs count="684">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FF0000"/>
      </font>
      <fill>
        <patternFill>
          <bgColor rgb="FFFF0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008000"/>
      </font>
      <fill>
        <patternFill>
          <bgColor rgb="FF00800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theme="5" tint="0.39994506668294322"/>
      </font>
      <fill>
        <patternFill>
          <bgColor theme="5" tint="0.39994506668294322"/>
        </patternFill>
      </fill>
    </dxf>
    <dxf>
      <font>
        <color rgb="FF0070C0"/>
      </font>
      <fill>
        <patternFill>
          <bgColor rgb="FF0070C0"/>
        </patternFill>
      </fill>
    </dxf>
    <dxf>
      <font>
        <color rgb="FFFF6600"/>
      </font>
      <fill>
        <patternFill>
          <bgColor rgb="FFFF6600"/>
        </patternFill>
      </fill>
    </dxf>
    <dxf>
      <font>
        <color rgb="FFFF6600"/>
      </font>
      <fill>
        <patternFill>
          <bgColor rgb="FFFF6600"/>
        </patternFill>
      </fill>
    </dxf>
    <dxf>
      <font>
        <color rgb="FF008000"/>
      </font>
      <fill>
        <patternFill>
          <bgColor rgb="FF0080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FF0000"/>
      </font>
      <fill>
        <patternFill>
          <bgColor rgb="FFFF0000"/>
        </patternFill>
      </fill>
    </dxf>
    <dxf>
      <font>
        <color rgb="FF0070C0"/>
      </font>
      <fill>
        <patternFill>
          <bgColor rgb="FF0070C0"/>
        </patternFill>
      </fill>
    </dxf>
    <dxf>
      <font>
        <color theme="5" tint="0.39994506668294322"/>
      </font>
      <fill>
        <patternFill>
          <bgColor theme="5" tint="0.39994506668294322"/>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FFFF00"/>
      </font>
      <fill>
        <patternFill>
          <bgColor rgb="FFFFFF00"/>
        </patternFill>
      </fill>
    </dxf>
    <dxf>
      <font>
        <color rgb="FFFF0000"/>
      </font>
      <fill>
        <patternFill>
          <bgColor rgb="FFFF0000"/>
        </patternFill>
      </fill>
    </dxf>
    <dxf>
      <font>
        <color rgb="FFFFFF00"/>
      </font>
      <fill>
        <patternFill>
          <bgColor rgb="FFFFFF00"/>
        </patternFill>
      </fill>
    </dxf>
    <dxf>
      <font>
        <color theme="5" tint="0.39994506668294322"/>
      </font>
      <fill>
        <patternFill>
          <bgColor theme="5" tint="0.39994506668294322"/>
        </patternFill>
      </fill>
    </dxf>
    <dxf>
      <font>
        <color rgb="FFFF6600"/>
      </font>
      <fill>
        <patternFill>
          <bgColor rgb="FFFF6600"/>
        </patternFill>
      </fill>
    </dxf>
    <dxf>
      <font>
        <color rgb="FF008000"/>
      </font>
      <fill>
        <patternFill>
          <bgColor rgb="FF008000"/>
        </patternFill>
      </fill>
    </dxf>
    <dxf>
      <font>
        <color rgb="FF0070C0"/>
      </font>
      <fill>
        <patternFill>
          <bgColor rgb="FF0070C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rgb="FF008000"/>
      </font>
      <fill>
        <patternFill>
          <bgColor rgb="FF008000"/>
        </patternFill>
      </fill>
    </dxf>
    <dxf>
      <font>
        <color rgb="FFFF6600"/>
      </font>
      <fill>
        <patternFill>
          <bgColor rgb="FFFF6600"/>
        </patternFill>
      </fill>
    </dxf>
    <dxf>
      <font>
        <color rgb="FFFF0000"/>
      </font>
      <fill>
        <patternFill>
          <bgColor rgb="FFFF0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0070C0"/>
      </font>
      <fill>
        <patternFill>
          <bgColor rgb="FF0070C0"/>
        </patternFill>
      </fill>
    </dxf>
    <dxf>
      <font>
        <color rgb="FFFF6600"/>
      </font>
      <fill>
        <patternFill>
          <bgColor rgb="FFFF6600"/>
        </patternFill>
      </fill>
    </dxf>
    <dxf>
      <font>
        <color rgb="FF008000"/>
      </font>
      <fill>
        <patternFill>
          <bgColor rgb="FF008000"/>
        </patternFill>
      </fill>
    </dxf>
    <dxf>
      <font>
        <color rgb="FFFF0000"/>
      </font>
      <fill>
        <patternFill>
          <bgColor rgb="FFFF0000"/>
        </patternFill>
      </fill>
    </dxf>
    <dxf>
      <font>
        <color rgb="FFFFFF00"/>
      </font>
      <fill>
        <patternFill>
          <bgColor rgb="FFFFFF00"/>
        </patternFill>
      </fill>
    </dxf>
    <dxf>
      <font>
        <color theme="5" tint="0.39994506668294322"/>
      </font>
      <fill>
        <patternFill>
          <bgColor theme="5" tint="0.39994506668294322"/>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FF0000"/>
      </font>
      <fill>
        <patternFill>
          <bgColor rgb="FFFF0000"/>
        </patternFill>
      </fill>
    </dxf>
    <dxf>
      <font>
        <color rgb="FFFFFF00"/>
      </font>
      <fill>
        <patternFill>
          <bgColor rgb="FFFFFF00"/>
        </patternFill>
      </fill>
    </dxf>
    <dxf>
      <font>
        <color rgb="FF008000"/>
      </font>
      <fill>
        <patternFill>
          <bgColor rgb="FF00800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theme="5" tint="0.39994506668294322"/>
      </font>
      <fill>
        <patternFill>
          <bgColor theme="5" tint="0.39994506668294322"/>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theme="5" tint="0.39994506668294322"/>
      </font>
      <fill>
        <patternFill>
          <bgColor theme="5" tint="0.39994506668294322"/>
        </patternFill>
      </fill>
    </dxf>
    <dxf>
      <font>
        <color rgb="FFFF0000"/>
      </font>
      <fill>
        <patternFill>
          <bgColor rgb="FFFF0000"/>
        </patternFill>
      </fill>
    </dxf>
    <dxf>
      <font>
        <color rgb="FFFF6600"/>
      </font>
      <fill>
        <patternFill>
          <bgColor rgb="FFFF66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6600"/>
      </font>
      <fill>
        <patternFill>
          <bgColor rgb="FFFF6600"/>
        </patternFill>
      </fill>
    </dxf>
    <dxf>
      <font>
        <color theme="5" tint="0.39994506668294322"/>
      </font>
      <fill>
        <patternFill>
          <bgColor theme="5" tint="0.39994506668294322"/>
        </patternFill>
      </fill>
    </dxf>
    <dxf>
      <font>
        <color rgb="FFFF0000"/>
      </font>
      <fill>
        <patternFill>
          <bgColor rgb="FFFF00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FF0000"/>
      </font>
      <fill>
        <patternFill>
          <bgColor rgb="FFFF0000"/>
        </patternFill>
      </fill>
    </dxf>
    <dxf>
      <font>
        <color rgb="FFFF6600"/>
      </font>
      <fill>
        <patternFill>
          <bgColor rgb="FFFF66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0070C0"/>
      </font>
      <fill>
        <patternFill>
          <bgColor rgb="FF0070C0"/>
        </patternFill>
      </fill>
    </dxf>
    <dxf>
      <font>
        <color theme="5" tint="0.39994506668294322"/>
      </font>
      <fill>
        <patternFill>
          <bgColor theme="5" tint="0.39994506668294322"/>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FF0000"/>
      </font>
      <fill>
        <patternFill>
          <bgColor rgb="FFFF0000"/>
        </patternFill>
      </fill>
    </dxf>
    <dxf>
      <font>
        <color rgb="FF0070C0"/>
      </font>
      <fill>
        <patternFill>
          <bgColor rgb="FF0070C0"/>
        </patternFill>
      </fill>
    </dxf>
    <dxf>
      <font>
        <color theme="5" tint="0.39994506668294322"/>
      </font>
      <fill>
        <patternFill>
          <bgColor theme="5" tint="0.39994506668294322"/>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theme="5" tint="0.39994506668294322"/>
      </font>
      <fill>
        <patternFill>
          <bgColor theme="5" tint="0.39994506668294322"/>
        </patternFill>
      </fill>
    </dxf>
    <dxf>
      <font>
        <color rgb="FFFFFF00"/>
      </font>
      <fill>
        <patternFill>
          <bgColor rgb="FFFFFF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0070C0"/>
      </font>
      <fill>
        <patternFill>
          <bgColor rgb="FF0070C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0000"/>
      </font>
      <fill>
        <patternFill>
          <bgColor rgb="FFFF0000"/>
        </patternFill>
      </fill>
    </dxf>
    <dxf>
      <font>
        <color rgb="FFFF6600"/>
      </font>
      <fill>
        <patternFill>
          <bgColor rgb="FFFF66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theme="5" tint="0.39994506668294322"/>
      </font>
      <fill>
        <patternFill>
          <bgColor theme="5" tint="0.39994506668294322"/>
        </patternFill>
      </fill>
    </dxf>
    <dxf>
      <font>
        <color rgb="FF0070C0"/>
      </font>
      <fill>
        <patternFill>
          <bgColor rgb="FF0070C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70C0"/>
      </font>
      <fill>
        <patternFill>
          <bgColor rgb="FF0070C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theme="5" tint="0.39994506668294322"/>
      </font>
      <fill>
        <patternFill>
          <bgColor theme="5" tint="0.39994506668294322"/>
        </patternFill>
      </fill>
    </dxf>
    <dxf>
      <font>
        <color rgb="FFFF6600"/>
      </font>
      <fill>
        <patternFill>
          <bgColor rgb="FFFF6600"/>
        </patternFill>
      </fill>
    </dxf>
    <dxf>
      <font>
        <color rgb="FF008000"/>
      </font>
      <fill>
        <patternFill>
          <bgColor rgb="FF0080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rgb="FFFF6600"/>
      </font>
      <fill>
        <patternFill>
          <bgColor rgb="FFFF6600"/>
        </patternFill>
      </fill>
    </dxf>
    <dxf>
      <font>
        <color rgb="FFFF0000"/>
      </font>
      <fill>
        <patternFill>
          <bgColor rgb="FFFF0000"/>
        </patternFill>
      </fill>
    </dxf>
    <dxf>
      <font>
        <color rgb="FF0070C0"/>
      </font>
      <fill>
        <patternFill>
          <bgColor rgb="FF0070C0"/>
        </patternFill>
      </fill>
    </dxf>
    <dxf>
      <font>
        <color rgb="FFFF6600"/>
      </font>
      <fill>
        <patternFill>
          <bgColor rgb="FFFF6600"/>
        </patternFill>
      </fill>
    </dxf>
    <dxf>
      <font>
        <color rgb="FFFF0000"/>
      </font>
      <fill>
        <patternFill>
          <bgColor rgb="FFFF0000"/>
        </patternFill>
      </fill>
    </dxf>
    <dxf>
      <font>
        <color rgb="FFFFFF00"/>
      </font>
      <fill>
        <patternFill>
          <bgColor rgb="FFFFFF00"/>
        </patternFill>
      </fill>
    </dxf>
    <dxf>
      <font>
        <color rgb="FF008000"/>
      </font>
      <fill>
        <patternFill>
          <bgColor rgb="FF008000"/>
        </patternFill>
      </fill>
    </dxf>
    <dxf>
      <font>
        <color theme="5" tint="0.39994506668294322"/>
      </font>
      <fill>
        <patternFill>
          <bgColor theme="5" tint="0.39994506668294322"/>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FF00"/>
      </font>
      <fill>
        <patternFill>
          <bgColor rgb="FFFFFF00"/>
        </patternFill>
      </fill>
    </dxf>
    <dxf>
      <font>
        <color rgb="FFFF0000"/>
      </font>
      <fill>
        <patternFill>
          <bgColor rgb="FFFF0000"/>
        </patternFill>
      </fill>
    </dxf>
    <dxf>
      <font>
        <color rgb="FF008000"/>
      </font>
      <fill>
        <patternFill>
          <bgColor rgb="FF0080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6600"/>
      </font>
      <fill>
        <patternFill>
          <bgColor rgb="FFFF6600"/>
        </patternFill>
      </fill>
    </dxf>
    <dxf>
      <font>
        <color rgb="FFFF0000"/>
      </font>
      <fill>
        <patternFill>
          <bgColor rgb="FFFF0000"/>
        </patternFill>
      </fill>
    </dxf>
    <dxf>
      <font>
        <color rgb="FFFF6600"/>
      </font>
      <fill>
        <patternFill>
          <bgColor rgb="FFFF6600"/>
        </patternFill>
      </fill>
    </dxf>
    <dxf>
      <font>
        <color rgb="FFFF0000"/>
      </font>
      <fill>
        <patternFill>
          <bgColor rgb="FFFF00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008000"/>
      </font>
      <fill>
        <patternFill>
          <bgColor rgb="FF0080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FFFF00"/>
      </font>
      <fill>
        <patternFill>
          <bgColor rgb="FFFFFF00"/>
        </patternFill>
      </fill>
    </dxf>
    <dxf>
      <font>
        <color rgb="FF0070C0"/>
      </font>
      <fill>
        <patternFill>
          <bgColor rgb="FF0070C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0000"/>
      </font>
      <fill>
        <patternFill>
          <bgColor rgb="FFFF0000"/>
        </patternFill>
      </fill>
    </dxf>
    <dxf>
      <font>
        <color rgb="FFFF6600"/>
      </font>
      <fill>
        <patternFill>
          <bgColor rgb="FFFF6600"/>
        </patternFill>
      </fill>
    </dxf>
    <dxf>
      <font>
        <color rgb="FF008000"/>
      </font>
      <fill>
        <patternFill>
          <bgColor rgb="FF0080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FF6600"/>
      </font>
      <fill>
        <patternFill>
          <bgColor rgb="FFFF6600"/>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70C0"/>
      </font>
      <fill>
        <patternFill>
          <bgColor rgb="FF0070C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theme="5" tint="0.39994506668294322"/>
      </font>
      <fill>
        <patternFill>
          <bgColor theme="5" tint="0.39994506668294322"/>
        </patternFill>
      </fill>
    </dxf>
    <dxf>
      <font>
        <color rgb="FF0070C0"/>
      </font>
      <fill>
        <patternFill>
          <bgColor rgb="FF0070C0"/>
        </patternFill>
      </fill>
    </dxf>
    <dxf>
      <font>
        <color rgb="FFFF6600"/>
      </font>
      <fill>
        <patternFill>
          <bgColor rgb="FFFF6600"/>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8000"/>
      </font>
      <fill>
        <patternFill>
          <bgColor rgb="FF008000"/>
        </patternFill>
      </fill>
    </dxf>
    <dxf>
      <font>
        <color rgb="FF0070C0"/>
      </font>
      <fill>
        <patternFill>
          <bgColor rgb="FF0070C0"/>
        </patternFill>
      </fill>
    </dxf>
    <dxf>
      <font>
        <color rgb="FFFFFF00"/>
      </font>
      <fill>
        <patternFill>
          <bgColor rgb="FFFFFF0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theme="5" tint="0.39994506668294322"/>
      </font>
      <fill>
        <patternFill>
          <bgColor theme="5" tint="0.39994506668294322"/>
        </patternFill>
      </fill>
    </dxf>
    <dxf>
      <font>
        <color rgb="FF0070C0"/>
      </font>
      <fill>
        <patternFill>
          <bgColor rgb="FF0070C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0070C0"/>
      </font>
      <fill>
        <patternFill>
          <bgColor rgb="FF0070C0"/>
        </patternFill>
      </fill>
    </dxf>
    <dxf>
      <font>
        <color rgb="FFFFFF00"/>
      </font>
      <fill>
        <patternFill>
          <bgColor rgb="FFFFFF0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70C0"/>
      </font>
      <fill>
        <patternFill>
          <bgColor rgb="FF0070C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theme="5" tint="0.39994506668294322"/>
      </font>
      <fill>
        <patternFill>
          <bgColor theme="5" tint="0.39994506668294322"/>
        </patternFill>
      </fill>
    </dxf>
    <dxf>
      <font>
        <color rgb="FF0070C0"/>
      </font>
      <fill>
        <patternFill>
          <bgColor rgb="FF0070C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FF0000"/>
      </font>
      <fill>
        <patternFill>
          <bgColor rgb="FFFF00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FF6600"/>
      </font>
      <fill>
        <patternFill>
          <bgColor rgb="FFFF6600"/>
        </patternFill>
      </fill>
    </dxf>
    <dxf>
      <font>
        <color rgb="FF008000"/>
      </font>
      <fill>
        <patternFill>
          <bgColor rgb="FF008000"/>
        </patternFill>
      </fill>
    </dxf>
    <dxf>
      <font>
        <color theme="5" tint="0.39994506668294322"/>
      </font>
      <fill>
        <patternFill>
          <bgColor theme="5" tint="0.39994506668294322"/>
        </patternFill>
      </fill>
    </dxf>
    <dxf>
      <font>
        <color rgb="FF008000"/>
      </font>
      <fill>
        <patternFill>
          <bgColor rgb="FF008000"/>
        </patternFill>
      </fill>
    </dxf>
    <dxf>
      <font>
        <color rgb="FFFF6600"/>
      </font>
      <fill>
        <patternFill>
          <bgColor rgb="FFFF6600"/>
        </patternFill>
      </fill>
    </dxf>
    <dxf>
      <font>
        <color rgb="FFFF0000"/>
      </font>
      <fill>
        <patternFill>
          <bgColor rgb="FFFF0000"/>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FFFF00"/>
      </font>
      <fill>
        <patternFill>
          <bgColor rgb="FFFFFF00"/>
        </patternFill>
      </fill>
    </dxf>
    <dxf>
      <font>
        <color rgb="FF0070C0"/>
      </font>
      <fill>
        <patternFill>
          <bgColor rgb="FF0070C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008000"/>
      </font>
      <fill>
        <patternFill>
          <bgColor rgb="FF008000"/>
        </patternFill>
      </fill>
    </dxf>
    <dxf>
      <font>
        <color rgb="FFFFFF00"/>
      </font>
      <fill>
        <patternFill>
          <bgColor rgb="FFFFFF00"/>
        </patternFill>
      </fill>
    </dxf>
    <dxf>
      <font>
        <color rgb="FFFF0000"/>
      </font>
      <fill>
        <patternFill>
          <bgColor rgb="FFFF00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FF6600"/>
      </font>
      <fill>
        <patternFill>
          <bgColor rgb="FFFF6600"/>
        </patternFill>
      </fill>
    </dxf>
    <dxf>
      <font>
        <color rgb="FFFFFF00"/>
      </font>
      <fill>
        <patternFill>
          <bgColor rgb="FFFFFF00"/>
        </patternFill>
      </fill>
    </dxf>
    <dxf>
      <font>
        <color theme="5" tint="0.39994506668294322"/>
      </font>
      <fill>
        <patternFill>
          <bgColor theme="5" tint="0.39994506668294322"/>
        </patternFill>
      </fill>
    </dxf>
    <dxf>
      <font>
        <color rgb="FF0070C0"/>
      </font>
      <fill>
        <patternFill>
          <bgColor rgb="FF0070C0"/>
        </patternFill>
      </fill>
    </dxf>
    <dxf>
      <font>
        <color rgb="FF008000"/>
      </font>
      <fill>
        <patternFill>
          <bgColor rgb="FF008000"/>
        </patternFill>
      </fill>
    </dxf>
    <dxf>
      <font>
        <color rgb="FFFF0000"/>
      </font>
      <fill>
        <patternFill>
          <bgColor rgb="FFFF0000"/>
        </patternFill>
      </fill>
    </dxf>
    <dxf>
      <font>
        <color theme="5" tint="0.39994506668294322"/>
      </font>
      <fill>
        <patternFill>
          <bgColor theme="5" tint="0.39994506668294322"/>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0070C0"/>
      </font>
      <fill>
        <patternFill>
          <bgColor rgb="FF0070C0"/>
        </patternFill>
      </fill>
    </dxf>
    <dxf>
      <font>
        <color rgb="FFFF6600"/>
      </font>
      <fill>
        <patternFill>
          <bgColor rgb="FFFF6600"/>
        </patternFill>
      </fill>
    </dxf>
    <dxf>
      <font>
        <color rgb="FF008000"/>
      </font>
      <fill>
        <patternFill>
          <bgColor rgb="FF008000"/>
        </patternFill>
      </fill>
    </dxf>
    <dxf>
      <font>
        <color rgb="FFFFFF00"/>
      </font>
      <fill>
        <patternFill>
          <bgColor rgb="FFFFFF00"/>
        </patternFill>
      </fill>
    </dxf>
    <dxf>
      <font>
        <color theme="5" tint="0.39994506668294322"/>
      </font>
      <fill>
        <patternFill>
          <bgColor theme="5" tint="0.39994506668294322"/>
        </patternFill>
      </fill>
    </dxf>
    <dxf>
      <font>
        <color rgb="FF0070C0"/>
      </font>
      <fill>
        <patternFill>
          <bgColor rgb="FF0070C0"/>
        </patternFill>
      </fill>
    </dxf>
    <dxf>
      <font>
        <color rgb="FFFF6600"/>
      </font>
      <fill>
        <patternFill>
          <bgColor rgb="FFFF6600"/>
        </patternFill>
      </fill>
    </dxf>
    <dxf>
      <font>
        <color rgb="FFFF0000"/>
      </font>
      <fill>
        <patternFill>
          <bgColor rgb="FFFF0000"/>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8000"/>
      </font>
      <fill>
        <patternFill>
          <bgColor rgb="FF008000"/>
        </patternFill>
      </fill>
    </dxf>
    <dxf>
      <font>
        <color rgb="FFFF0000"/>
      </font>
      <fill>
        <patternFill>
          <bgColor rgb="FFFF0000"/>
        </patternFill>
      </fill>
    </dxf>
    <dxf>
      <font>
        <color rgb="FFFFFF00"/>
      </font>
      <fill>
        <patternFill>
          <bgColor rgb="FFFFFF0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0070C0"/>
      </font>
      <fill>
        <patternFill>
          <bgColor rgb="FF0070C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theme="5" tint="0.39994506668294322"/>
      </font>
      <fill>
        <patternFill>
          <bgColor theme="5" tint="0.39994506668294322"/>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70C0"/>
      </font>
      <fill>
        <patternFill>
          <bgColor rgb="FF0070C0"/>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theme="5" tint="0.39994506668294322"/>
      </font>
      <fill>
        <patternFill>
          <bgColor theme="5" tint="0.39994506668294322"/>
        </patternFill>
      </fill>
    </dxf>
    <dxf>
      <font>
        <color rgb="FF0070C0"/>
      </font>
      <fill>
        <patternFill>
          <bgColor rgb="FF0070C0"/>
        </patternFill>
      </fill>
    </dxf>
    <dxf>
      <font>
        <color rgb="FFFF6600"/>
      </font>
      <fill>
        <patternFill>
          <bgColor rgb="FFFF6600"/>
        </patternFill>
      </fill>
    </dxf>
    <dxf>
      <font>
        <color rgb="FFFF6600"/>
      </font>
      <fill>
        <patternFill>
          <bgColor rgb="FFFF6600"/>
        </patternFill>
      </fill>
    </dxf>
    <dxf>
      <font>
        <color rgb="FF0070C0"/>
      </font>
      <fill>
        <patternFill>
          <bgColor rgb="FF0070C0"/>
        </patternFill>
      </fill>
    </dxf>
    <dxf>
      <font>
        <color theme="5" tint="0.39994506668294322"/>
      </font>
      <fill>
        <patternFill>
          <bgColor theme="5" tint="0.39994506668294322"/>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theme="5" tint="0.39994506668294322"/>
      </font>
      <fill>
        <patternFill>
          <bgColor theme="5" tint="0.39994506668294322"/>
        </patternFill>
      </fill>
    </dxf>
    <dxf>
      <font>
        <color rgb="FF0070C0"/>
      </font>
      <fill>
        <patternFill>
          <bgColor rgb="FF0070C0"/>
        </patternFill>
      </fill>
    </dxf>
    <dxf>
      <font>
        <color rgb="FF0070C0"/>
      </font>
      <fill>
        <patternFill>
          <bgColor rgb="FF0070C0"/>
        </patternFill>
      </fill>
    </dxf>
    <dxf>
      <font>
        <color theme="5" tint="0.39994506668294322"/>
      </font>
      <fill>
        <patternFill>
          <bgColor theme="5" tint="0.39994506668294322"/>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theme="5" tint="0.39994506668294322"/>
      </font>
      <fill>
        <patternFill>
          <bgColor theme="5" tint="0.39994506668294322"/>
        </patternFill>
      </fill>
    </dxf>
    <dxf>
      <font>
        <color rgb="FF0070C0"/>
      </font>
      <fill>
        <patternFill>
          <bgColor rgb="FF0070C0"/>
        </patternFill>
      </fill>
    </dxf>
    <dxf>
      <font>
        <color rgb="FF008000"/>
      </font>
      <fill>
        <patternFill>
          <bgColor rgb="FF008000"/>
        </patternFill>
      </fill>
    </dxf>
    <dxf>
      <font>
        <color theme="5" tint="0.39994506668294322"/>
      </font>
      <fill>
        <patternFill>
          <bgColor theme="5" tint="0.39994506668294322"/>
        </patternFill>
      </fill>
    </dxf>
    <dxf>
      <font>
        <color rgb="FF0070C0"/>
      </font>
      <fill>
        <patternFill>
          <bgColor rgb="FF0070C0"/>
        </patternFill>
      </fill>
    </dxf>
    <dxf>
      <font>
        <color rgb="FFFF6600"/>
      </font>
      <fill>
        <patternFill>
          <bgColor rgb="FFFF6600"/>
        </patternFill>
      </fill>
    </dxf>
    <dxf>
      <font>
        <color rgb="FFFFFF00"/>
      </font>
      <fill>
        <patternFill>
          <bgColor rgb="FFFFFF00"/>
        </patternFill>
      </fill>
    </dxf>
    <dxf>
      <font>
        <color rgb="FFFF0000"/>
      </font>
      <fill>
        <patternFill>
          <bgColor rgb="FFFF0000"/>
        </patternFill>
      </fill>
    </dxf>
    <dxf>
      <font>
        <color rgb="FF0070C0"/>
      </font>
      <fill>
        <patternFill>
          <bgColor rgb="FF0070C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theme="5" tint="0.39994506668294322"/>
      </font>
      <fill>
        <patternFill>
          <bgColor theme="5" tint="0.39994506668294322"/>
        </patternFill>
      </fill>
    </dxf>
    <dxf>
      <font>
        <color rgb="FFFF6600"/>
      </font>
      <fill>
        <patternFill>
          <bgColor rgb="FFFF660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0070C0"/>
      </font>
      <fill>
        <patternFill>
          <bgColor rgb="FF0070C0"/>
        </patternFill>
      </fill>
    </dxf>
    <dxf>
      <font>
        <color theme="5" tint="0.39994506668294322"/>
      </font>
      <fill>
        <patternFill>
          <bgColor theme="5" tint="0.39994506668294322"/>
        </patternFill>
      </fill>
    </dxf>
    <dxf>
      <font>
        <color theme="5" tint="0.39994506668294322"/>
      </font>
      <fill>
        <patternFill>
          <bgColor theme="5" tint="0.39994506668294322"/>
        </patternFill>
      </fill>
    </dxf>
    <dxf>
      <font>
        <color rgb="FF0070C0"/>
      </font>
      <fill>
        <patternFill>
          <bgColor rgb="FF0070C0"/>
        </patternFill>
      </fill>
    </dxf>
    <dxf>
      <font>
        <color rgb="FFFFFF00"/>
      </font>
      <fill>
        <patternFill>
          <bgColor rgb="FFFFFF00"/>
        </patternFill>
      </fill>
    </dxf>
    <dxf>
      <font>
        <color rgb="FF008000"/>
      </font>
      <fill>
        <patternFill>
          <bgColor rgb="FF008000"/>
        </patternFill>
      </fill>
    </dxf>
    <dxf>
      <font>
        <color rgb="FFFF0000"/>
      </font>
      <fill>
        <patternFill>
          <bgColor rgb="FFFF0000"/>
        </patternFill>
      </fill>
    </dxf>
    <dxf>
      <font>
        <color rgb="FFFF6600"/>
      </font>
      <fill>
        <patternFill>
          <bgColor rgb="FFFF66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
      <font>
        <color rgb="FF0070C0"/>
      </font>
      <fill>
        <patternFill>
          <bgColor rgb="FF0070C0"/>
        </patternFill>
      </fill>
    </dxf>
    <dxf>
      <font>
        <color theme="5" tint="0.39994506668294322"/>
      </font>
      <fill>
        <patternFill>
          <bgColor theme="5" tint="0.39994506668294322"/>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FF6600"/>
      </font>
      <fill>
        <patternFill>
          <bgColor rgb="FFFF6600"/>
        </patternFill>
      </fill>
    </dxf>
    <dxf>
      <font>
        <color rgb="FFFF0000"/>
      </font>
      <fill>
        <patternFill>
          <bgColor rgb="FFFF0000"/>
        </patternFill>
      </fill>
    </dxf>
    <dxf>
      <font>
        <color rgb="FF008000"/>
      </font>
      <fill>
        <patternFill>
          <bgColor rgb="FF008000"/>
        </patternFill>
      </fill>
    </dxf>
    <dxf>
      <font>
        <color rgb="FFFFFF00"/>
      </font>
      <fill>
        <patternFill>
          <bgColor rgb="FFFFFF00"/>
        </patternFill>
      </fill>
    </dxf>
    <dxf>
      <font>
        <color rgb="FF0070C0"/>
      </font>
      <fill>
        <patternFill>
          <bgColor rgb="FF0070C0"/>
        </patternFill>
      </fill>
    </dxf>
    <dxf>
      <font>
        <color theme="5" tint="0.39994506668294322"/>
      </font>
      <fill>
        <patternFill>
          <bgColor theme="5" tint="0.39994506668294322"/>
        </patternFill>
      </fill>
    </dxf>
  </dxfs>
  <tableStyles count="0" defaultTableStyle="TableStyleMedium2" defaultPivotStyle="PivotStyleLight16"/>
  <colors>
    <mruColors>
      <color rgb="FF52AB80"/>
      <color rgb="FF002439"/>
      <color rgb="FF745800"/>
      <color rgb="FF5836EA"/>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700" b="0" i="0" u="none" strike="noStrike" kern="1200" cap="none" spc="0" normalizeH="0" baseline="0">
                <a:solidFill>
                  <a:schemeClr val="tx1">
                    <a:lumMod val="65000"/>
                    <a:lumOff val="35000"/>
                  </a:schemeClr>
                </a:solidFill>
                <a:latin typeface="Roboto Black" panose="02000000000000000000" pitchFamily="2" charset="0"/>
                <a:ea typeface="Roboto Black" panose="02000000000000000000" pitchFamily="2" charset="0"/>
                <a:cs typeface="Roboto Black" panose="02000000000000000000" pitchFamily="2" charset="0"/>
              </a:defRPr>
            </a:pPr>
            <a:r>
              <a:rPr lang="en-US" sz="1700">
                <a:latin typeface="Roboto Black" panose="02000000000000000000" pitchFamily="2" charset="0"/>
                <a:ea typeface="Roboto Black" panose="02000000000000000000" pitchFamily="2" charset="0"/>
                <a:cs typeface="Roboto Black" panose="02000000000000000000" pitchFamily="2" charset="0"/>
              </a:rPr>
              <a:t>Cumplimiento Plan de Trabajo SGA</a:t>
            </a:r>
          </a:p>
        </c:rich>
      </c:tx>
      <c:layout>
        <c:manualLayout>
          <c:xMode val="edge"/>
          <c:yMode val="edge"/>
          <c:x val="0.27338349690622232"/>
          <c:y val="1.8452768490974065E-2"/>
        </c:manualLayout>
      </c:layout>
      <c:overlay val="0"/>
      <c:spPr>
        <a:noFill/>
        <a:ln>
          <a:noFill/>
        </a:ln>
        <a:effectLst/>
      </c:spPr>
      <c:txPr>
        <a:bodyPr rot="0" spcFirstLastPara="1" vertOverflow="ellipsis" vert="horz" wrap="square" anchor="ctr" anchorCtr="1"/>
        <a:lstStyle/>
        <a:p>
          <a:pPr>
            <a:defRPr sz="1700" b="0" i="0" u="none" strike="noStrike" kern="1200" cap="none" spc="0" normalizeH="0" baseline="0">
              <a:solidFill>
                <a:schemeClr val="tx1">
                  <a:lumMod val="65000"/>
                  <a:lumOff val="35000"/>
                </a:schemeClr>
              </a:solidFill>
              <a:latin typeface="Roboto Black" panose="02000000000000000000" pitchFamily="2" charset="0"/>
              <a:ea typeface="Roboto Black" panose="02000000000000000000" pitchFamily="2" charset="0"/>
              <a:cs typeface="Roboto Black" panose="02000000000000000000" pitchFamily="2" charset="0"/>
            </a:defRPr>
          </a:pPr>
          <a:endParaRPr lang="es-MX"/>
        </a:p>
      </c:txPr>
    </c:title>
    <c:autoTitleDeleted val="0"/>
    <c:plotArea>
      <c:layout>
        <c:manualLayout>
          <c:layoutTarget val="inner"/>
          <c:xMode val="edge"/>
          <c:yMode val="edge"/>
          <c:x val="0.10587510515026455"/>
          <c:y val="0.17714092518197366"/>
          <c:w val="0.79621846047722855"/>
          <c:h val="0.67902273283941728"/>
        </c:manualLayout>
      </c:layout>
      <c:barChart>
        <c:barDir val="col"/>
        <c:grouping val="clustered"/>
        <c:varyColors val="0"/>
        <c:ser>
          <c:idx val="13"/>
          <c:order val="13"/>
          <c:tx>
            <c:strRef>
              <c:f>Cumplimiento!$S$3</c:f>
              <c:strCache>
                <c:ptCount val="1"/>
                <c:pt idx="0">
                  <c:v>% Cumplimiento</c:v>
                </c:pt>
              </c:strCache>
            </c:strRef>
          </c:tx>
          <c:spPr>
            <a:solidFill>
              <a:srgbClr val="002439"/>
            </a:solidFill>
            <a:ln>
              <a:solidFill>
                <a:srgbClr val="52AB8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Roboto Black" panose="02000000000000000000" pitchFamily="2" charset="0"/>
                    <a:ea typeface="Roboto Black" panose="02000000000000000000" pitchFamily="2" charset="0"/>
                    <a:cs typeface="Roboto Black" panose="02000000000000000000" pitchFamily="2"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Cumplimiento!$S$4:$S$12</c:f>
              <c:numCache>
                <c:formatCode>0%</c:formatCode>
                <c:ptCount val="1"/>
                <c:pt idx="0">
                  <c:v>0.83050505050505063</c:v>
                </c:pt>
              </c:numCache>
            </c:numRef>
          </c:val>
          <c:extLst>
            <c:ext xmlns:c16="http://schemas.microsoft.com/office/drawing/2014/chart" uri="{C3380CC4-5D6E-409C-BE32-E72D297353CC}">
              <c16:uniqueId val="{00000017-57B3-4325-9752-8431DC70A00F}"/>
            </c:ext>
          </c:extLst>
        </c:ser>
        <c:dLbls>
          <c:showLegendKey val="0"/>
          <c:showVal val="0"/>
          <c:showCatName val="0"/>
          <c:showSerName val="0"/>
          <c:showPercent val="0"/>
          <c:showBubbleSize val="0"/>
        </c:dLbls>
        <c:gapWidth val="199"/>
        <c:axId val="951375263"/>
        <c:axId val="951354623"/>
      </c:barChart>
      <c:lineChart>
        <c:grouping val="standard"/>
        <c:varyColors val="0"/>
        <c:ser>
          <c:idx val="0"/>
          <c:order val="0"/>
          <c:tx>
            <c:strRef>
              <c:f>Cumplimiento!$C$3</c:f>
              <c:strCache>
                <c:ptCount val="1"/>
                <c:pt idx="0">
                  <c:v>Ene</c:v>
                </c:pt>
              </c:strCache>
            </c:strRef>
          </c:tx>
          <c:spPr>
            <a:ln w="38100"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Cumplimiento!$C$4:$C$12</c:f>
              <c:numCache>
                <c:formatCode>General</c:formatCode>
                <c:ptCount val="1"/>
              </c:numCache>
            </c:numRef>
          </c:val>
          <c:smooth val="0"/>
          <c:extLst>
            <c:ext xmlns:c16="http://schemas.microsoft.com/office/drawing/2014/chart" uri="{C3380CC4-5D6E-409C-BE32-E72D297353CC}">
              <c16:uniqueId val="{00000000-57B3-4325-9752-8431DC70A00F}"/>
            </c:ext>
          </c:extLst>
        </c:ser>
        <c:ser>
          <c:idx val="1"/>
          <c:order val="1"/>
          <c:tx>
            <c:strRef>
              <c:f>Cumplimiento!$D$3</c:f>
              <c:strCache>
                <c:ptCount val="1"/>
                <c:pt idx="0">
                  <c:v>Feb</c:v>
                </c:pt>
              </c:strCache>
            </c:strRef>
          </c:tx>
          <c:spPr>
            <a:ln w="38100"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Cumplimiento!$D$4:$D$12</c:f>
              <c:numCache>
                <c:formatCode>General</c:formatCode>
                <c:ptCount val="1"/>
              </c:numCache>
            </c:numRef>
          </c:val>
          <c:smooth val="0"/>
          <c:extLst>
            <c:ext xmlns:c16="http://schemas.microsoft.com/office/drawing/2014/chart" uri="{C3380CC4-5D6E-409C-BE32-E72D297353CC}">
              <c16:uniqueId val="{00000001-57B3-4325-9752-8431DC70A00F}"/>
            </c:ext>
          </c:extLst>
        </c:ser>
        <c:ser>
          <c:idx val="2"/>
          <c:order val="2"/>
          <c:tx>
            <c:strRef>
              <c:f>Cumplimiento!$E$3</c:f>
              <c:strCache>
                <c:ptCount val="1"/>
                <c:pt idx="0">
                  <c:v>Mar</c:v>
                </c:pt>
              </c:strCache>
            </c:strRef>
          </c:tx>
          <c:spPr>
            <a:ln w="38100"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Cumplimiento!$E$4:$E$12</c:f>
              <c:numCache>
                <c:formatCode>General</c:formatCode>
                <c:ptCount val="1"/>
              </c:numCache>
            </c:numRef>
          </c:val>
          <c:smooth val="0"/>
          <c:extLst>
            <c:ext xmlns:c16="http://schemas.microsoft.com/office/drawing/2014/chart" uri="{C3380CC4-5D6E-409C-BE32-E72D297353CC}">
              <c16:uniqueId val="{00000002-57B3-4325-9752-8431DC70A00F}"/>
            </c:ext>
          </c:extLst>
        </c:ser>
        <c:ser>
          <c:idx val="3"/>
          <c:order val="3"/>
          <c:tx>
            <c:strRef>
              <c:f>Cumplimiento!$F$3</c:f>
              <c:strCache>
                <c:ptCount val="1"/>
                <c:pt idx="0">
                  <c:v>Abr</c:v>
                </c:pt>
              </c:strCache>
            </c:strRef>
          </c:tx>
          <c:spPr>
            <a:ln w="38100"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Cumplimiento!$F$4:$F$12</c:f>
              <c:numCache>
                <c:formatCode>General</c:formatCode>
                <c:ptCount val="1"/>
              </c:numCache>
            </c:numRef>
          </c:val>
          <c:smooth val="0"/>
          <c:extLst>
            <c:ext xmlns:c16="http://schemas.microsoft.com/office/drawing/2014/chart" uri="{C3380CC4-5D6E-409C-BE32-E72D297353CC}">
              <c16:uniqueId val="{00000003-57B3-4325-9752-8431DC70A00F}"/>
            </c:ext>
          </c:extLst>
        </c:ser>
        <c:ser>
          <c:idx val="4"/>
          <c:order val="4"/>
          <c:tx>
            <c:strRef>
              <c:f>Cumplimiento!$G$3</c:f>
              <c:strCache>
                <c:ptCount val="1"/>
                <c:pt idx="0">
                  <c:v>May</c:v>
                </c:pt>
              </c:strCache>
            </c:strRef>
          </c:tx>
          <c:spPr>
            <a:ln w="38100" cap="rnd">
              <a:solidFill>
                <a:schemeClr val="accent5"/>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Cumplimiento!$G$4:$G$12</c:f>
              <c:numCache>
                <c:formatCode>General</c:formatCode>
                <c:ptCount val="1"/>
              </c:numCache>
            </c:numRef>
          </c:val>
          <c:smooth val="0"/>
          <c:extLst>
            <c:ext xmlns:c16="http://schemas.microsoft.com/office/drawing/2014/chart" uri="{C3380CC4-5D6E-409C-BE32-E72D297353CC}">
              <c16:uniqueId val="{00000004-57B3-4325-9752-8431DC70A00F}"/>
            </c:ext>
          </c:extLst>
        </c:ser>
        <c:ser>
          <c:idx val="5"/>
          <c:order val="5"/>
          <c:tx>
            <c:strRef>
              <c:f>Cumplimiento!$H$3</c:f>
              <c:strCache>
                <c:ptCount val="1"/>
                <c:pt idx="0">
                  <c:v>Jun</c:v>
                </c:pt>
              </c:strCache>
            </c:strRef>
          </c:tx>
          <c:spPr>
            <a:ln w="38100" cap="rnd">
              <a:solidFill>
                <a:schemeClr val="accent6"/>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Cumplimiento!$H$4:$H$12</c:f>
              <c:numCache>
                <c:formatCode>General</c:formatCode>
                <c:ptCount val="1"/>
                <c:pt idx="0">
                  <c:v>3</c:v>
                </c:pt>
              </c:numCache>
            </c:numRef>
          </c:val>
          <c:smooth val="0"/>
          <c:extLst>
            <c:ext xmlns:c16="http://schemas.microsoft.com/office/drawing/2014/chart" uri="{C3380CC4-5D6E-409C-BE32-E72D297353CC}">
              <c16:uniqueId val="{00000005-57B3-4325-9752-8431DC70A00F}"/>
            </c:ext>
          </c:extLst>
        </c:ser>
        <c:ser>
          <c:idx val="6"/>
          <c:order val="6"/>
          <c:tx>
            <c:strRef>
              <c:f>Cumplimiento!$I$3</c:f>
              <c:strCache>
                <c:ptCount val="1"/>
                <c:pt idx="0">
                  <c:v>Jul</c:v>
                </c:pt>
              </c:strCache>
            </c:strRef>
          </c:tx>
          <c:spPr>
            <a:ln w="38100" cap="rnd">
              <a:solidFill>
                <a:schemeClr val="accent1">
                  <a:lumMod val="6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Cumplimiento!$I$4:$I$12</c:f>
              <c:numCache>
                <c:formatCode>General</c:formatCode>
                <c:ptCount val="1"/>
              </c:numCache>
            </c:numRef>
          </c:val>
          <c:smooth val="0"/>
          <c:extLst>
            <c:ext xmlns:c16="http://schemas.microsoft.com/office/drawing/2014/chart" uri="{C3380CC4-5D6E-409C-BE32-E72D297353CC}">
              <c16:uniqueId val="{00000006-57B3-4325-9752-8431DC70A00F}"/>
            </c:ext>
          </c:extLst>
        </c:ser>
        <c:ser>
          <c:idx val="7"/>
          <c:order val="7"/>
          <c:tx>
            <c:strRef>
              <c:f>Cumplimiento!$J$3</c:f>
              <c:strCache>
                <c:ptCount val="1"/>
                <c:pt idx="0">
                  <c:v>Ago</c:v>
                </c:pt>
              </c:strCache>
            </c:strRef>
          </c:tx>
          <c:spPr>
            <a:ln w="38100" cap="rnd">
              <a:solidFill>
                <a:schemeClr val="accent2">
                  <a:lumMod val="6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Cumplimiento!$J$4:$J$12</c:f>
              <c:numCache>
                <c:formatCode>General</c:formatCode>
                <c:ptCount val="1"/>
              </c:numCache>
            </c:numRef>
          </c:val>
          <c:smooth val="0"/>
          <c:extLst>
            <c:ext xmlns:c16="http://schemas.microsoft.com/office/drawing/2014/chart" uri="{C3380CC4-5D6E-409C-BE32-E72D297353CC}">
              <c16:uniqueId val="{00000007-57B3-4325-9752-8431DC70A00F}"/>
            </c:ext>
          </c:extLst>
        </c:ser>
        <c:ser>
          <c:idx val="8"/>
          <c:order val="8"/>
          <c:tx>
            <c:strRef>
              <c:f>Cumplimiento!$K$3</c:f>
              <c:strCache>
                <c:ptCount val="1"/>
                <c:pt idx="0">
                  <c:v>Sep</c:v>
                </c:pt>
              </c:strCache>
            </c:strRef>
          </c:tx>
          <c:spPr>
            <a:ln w="38100" cap="rnd">
              <a:solidFill>
                <a:schemeClr val="accent3">
                  <a:lumMod val="6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Cumplimiento!$K$4:$K$12</c:f>
              <c:numCache>
                <c:formatCode>General</c:formatCode>
                <c:ptCount val="1"/>
              </c:numCache>
            </c:numRef>
          </c:val>
          <c:smooth val="0"/>
          <c:extLst>
            <c:ext xmlns:c16="http://schemas.microsoft.com/office/drawing/2014/chart" uri="{C3380CC4-5D6E-409C-BE32-E72D297353CC}">
              <c16:uniqueId val="{00000008-57B3-4325-9752-8431DC70A00F}"/>
            </c:ext>
          </c:extLst>
        </c:ser>
        <c:ser>
          <c:idx val="9"/>
          <c:order val="9"/>
          <c:tx>
            <c:strRef>
              <c:f>Cumplimiento!$L$3</c:f>
              <c:strCache>
                <c:ptCount val="1"/>
                <c:pt idx="0">
                  <c:v>Oct</c:v>
                </c:pt>
              </c:strCache>
            </c:strRef>
          </c:tx>
          <c:spPr>
            <a:ln w="38100" cap="rnd">
              <a:solidFill>
                <a:schemeClr val="accent4">
                  <a:lumMod val="6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Cumplimiento!$L$4:$L$12</c:f>
              <c:numCache>
                <c:formatCode>General</c:formatCode>
                <c:ptCount val="1"/>
              </c:numCache>
            </c:numRef>
          </c:val>
          <c:smooth val="0"/>
          <c:extLst>
            <c:ext xmlns:c16="http://schemas.microsoft.com/office/drawing/2014/chart" uri="{C3380CC4-5D6E-409C-BE32-E72D297353CC}">
              <c16:uniqueId val="{00000009-57B3-4325-9752-8431DC70A00F}"/>
            </c:ext>
          </c:extLst>
        </c:ser>
        <c:ser>
          <c:idx val="10"/>
          <c:order val="10"/>
          <c:tx>
            <c:strRef>
              <c:f>Cumplimiento!$M$3</c:f>
              <c:strCache>
                <c:ptCount val="1"/>
                <c:pt idx="0">
                  <c:v>Nov</c:v>
                </c:pt>
              </c:strCache>
            </c:strRef>
          </c:tx>
          <c:spPr>
            <a:ln w="38100" cap="rnd">
              <a:solidFill>
                <a:schemeClr val="accent5">
                  <a:lumMod val="6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Cumplimiento!$M$4:$M$12</c:f>
              <c:numCache>
                <c:formatCode>General</c:formatCode>
                <c:ptCount val="1"/>
              </c:numCache>
            </c:numRef>
          </c:val>
          <c:smooth val="0"/>
          <c:extLst>
            <c:ext xmlns:c16="http://schemas.microsoft.com/office/drawing/2014/chart" uri="{C3380CC4-5D6E-409C-BE32-E72D297353CC}">
              <c16:uniqueId val="{0000000A-57B3-4325-9752-8431DC70A00F}"/>
            </c:ext>
          </c:extLst>
        </c:ser>
        <c:ser>
          <c:idx val="11"/>
          <c:order val="11"/>
          <c:tx>
            <c:strRef>
              <c:f>Cumplimiento!$N$3</c:f>
              <c:strCache>
                <c:ptCount val="1"/>
                <c:pt idx="0">
                  <c:v>Dic</c:v>
                </c:pt>
              </c:strCache>
            </c:strRef>
          </c:tx>
          <c:spPr>
            <a:ln w="38100" cap="rnd">
              <a:solidFill>
                <a:schemeClr val="accent6">
                  <a:lumMod val="6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Cumplimiento!$N$4:$N$12</c:f>
              <c:numCache>
                <c:formatCode>General</c:formatCode>
                <c:ptCount val="1"/>
              </c:numCache>
            </c:numRef>
          </c:val>
          <c:smooth val="0"/>
          <c:extLst>
            <c:ext xmlns:c16="http://schemas.microsoft.com/office/drawing/2014/chart" uri="{C3380CC4-5D6E-409C-BE32-E72D297353CC}">
              <c16:uniqueId val="{0000000B-57B3-4325-9752-8431DC70A00F}"/>
            </c:ext>
          </c:extLst>
        </c:ser>
        <c:ser>
          <c:idx val="12"/>
          <c:order val="12"/>
          <c:tx>
            <c:strRef>
              <c:f>Cumplimiento!$O$3</c:f>
              <c:strCache>
                <c:ptCount val="1"/>
                <c:pt idx="0">
                  <c:v>% Cumplimiento</c:v>
                </c:pt>
              </c:strCache>
            </c:strRef>
          </c:tx>
          <c:spPr>
            <a:ln w="38100" cap="rnd">
              <a:solidFill>
                <a:schemeClr val="accent4">
                  <a:lumMod val="75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Roboto Black" panose="02000000000000000000" pitchFamily="2" charset="0"/>
                    <a:ea typeface="Roboto Black" panose="02000000000000000000" pitchFamily="2" charset="0"/>
                    <a:cs typeface="Roboto Black" panose="02000000000000000000" pitchFamily="2"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Cumplimiento!$B$4:$B$12</c:f>
              <c:strCache>
                <c:ptCount val="1"/>
                <c:pt idx="0">
                  <c:v>Spot</c:v>
                </c:pt>
              </c:strCache>
            </c:strRef>
          </c:cat>
          <c:val>
            <c:numRef>
              <c:f>Cumplimiento!$O$4:$O$12</c:f>
              <c:numCache>
                <c:formatCode>0%</c:formatCode>
                <c:ptCount val="1"/>
                <c:pt idx="0">
                  <c:v>1</c:v>
                </c:pt>
              </c:numCache>
            </c:numRef>
          </c:val>
          <c:smooth val="0"/>
          <c:extLst>
            <c:ext xmlns:c16="http://schemas.microsoft.com/office/drawing/2014/chart" uri="{C3380CC4-5D6E-409C-BE32-E72D297353CC}">
              <c16:uniqueId val="{0000000C-57B3-4325-9752-8431DC70A00F}"/>
            </c:ext>
          </c:extLst>
        </c:ser>
        <c:dLbls>
          <c:showLegendKey val="0"/>
          <c:showVal val="1"/>
          <c:showCatName val="0"/>
          <c:showSerName val="0"/>
          <c:showPercent val="0"/>
          <c:showBubbleSize val="0"/>
        </c:dLbls>
        <c:marker val="1"/>
        <c:smooth val="0"/>
        <c:axId val="857364975"/>
        <c:axId val="857370735"/>
      </c:lineChart>
      <c:lineChart>
        <c:grouping val="standard"/>
        <c:varyColors val="0"/>
        <c:ser>
          <c:idx val="14"/>
          <c:order val="14"/>
          <c:tx>
            <c:strRef>
              <c:f>Cumplimiento!$U$3</c:f>
              <c:strCache>
                <c:ptCount val="1"/>
                <c:pt idx="0">
                  <c:v>maximo</c:v>
                </c:pt>
              </c:strCache>
            </c:strRef>
          </c:tx>
          <c:spPr>
            <a:ln w="38100" cap="rnd">
              <a:solidFill>
                <a:srgbClr val="00B050"/>
              </a:solidFill>
              <a:round/>
            </a:ln>
            <a:effectLst/>
          </c:spPr>
          <c:marker>
            <c:symbol val="none"/>
          </c:marker>
          <c:val>
            <c:numRef>
              <c:f>Cumplimiento!$U$4:$U$12</c:f>
              <c:numCache>
                <c:formatCode>0%</c:formatCode>
                <c:ptCount val="1"/>
                <c:pt idx="0">
                  <c:v>0.8</c:v>
                </c:pt>
              </c:numCache>
            </c:numRef>
          </c:val>
          <c:smooth val="0"/>
          <c:extLst>
            <c:ext xmlns:c16="http://schemas.microsoft.com/office/drawing/2014/chart" uri="{C3380CC4-5D6E-409C-BE32-E72D297353CC}">
              <c16:uniqueId val="{00000000-874C-4F2E-B7FA-1361EEAB184E}"/>
            </c:ext>
          </c:extLst>
        </c:ser>
        <c:ser>
          <c:idx val="15"/>
          <c:order val="15"/>
          <c:tx>
            <c:strRef>
              <c:f>Cumplimiento!$V$3</c:f>
              <c:strCache>
                <c:ptCount val="1"/>
                <c:pt idx="0">
                  <c:v>medio</c:v>
                </c:pt>
              </c:strCache>
            </c:strRef>
          </c:tx>
          <c:spPr>
            <a:ln w="38100" cap="rnd">
              <a:solidFill>
                <a:srgbClr val="FFC000"/>
              </a:solidFill>
              <a:round/>
            </a:ln>
            <a:effectLst/>
          </c:spPr>
          <c:marker>
            <c:symbol val="none"/>
          </c:marker>
          <c:val>
            <c:numRef>
              <c:f>Cumplimiento!$V$4:$V$12</c:f>
              <c:numCache>
                <c:formatCode>0%</c:formatCode>
                <c:ptCount val="1"/>
                <c:pt idx="0">
                  <c:v>0.5</c:v>
                </c:pt>
              </c:numCache>
            </c:numRef>
          </c:val>
          <c:smooth val="0"/>
          <c:extLst>
            <c:ext xmlns:c16="http://schemas.microsoft.com/office/drawing/2014/chart" uri="{C3380CC4-5D6E-409C-BE32-E72D297353CC}">
              <c16:uniqueId val="{00000005-DFBA-4797-A0CE-A0A24A746D08}"/>
            </c:ext>
          </c:extLst>
        </c:ser>
        <c:dLbls>
          <c:showLegendKey val="0"/>
          <c:showVal val="0"/>
          <c:showCatName val="0"/>
          <c:showSerName val="0"/>
          <c:showPercent val="0"/>
          <c:showBubbleSize val="0"/>
        </c:dLbls>
        <c:marker val="1"/>
        <c:smooth val="0"/>
        <c:axId val="951375263"/>
        <c:axId val="951354623"/>
      </c:lineChart>
      <c:catAx>
        <c:axId val="85736497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s-MX">
                    <a:latin typeface="Roboto Black" panose="02000000000000000000" pitchFamily="2" charset="0"/>
                    <a:ea typeface="Roboto Black" panose="02000000000000000000" pitchFamily="2" charset="0"/>
                    <a:cs typeface="Roboto Black" panose="02000000000000000000" pitchFamily="2" charset="0"/>
                  </a:rPr>
                  <a:t>Proyectos EQUANS</a:t>
                </a:r>
                <a:r>
                  <a:rPr lang="es-MX" baseline="0">
                    <a:latin typeface="Roboto Black" panose="02000000000000000000" pitchFamily="2" charset="0"/>
                    <a:ea typeface="Roboto Black" panose="02000000000000000000" pitchFamily="2" charset="0"/>
                    <a:cs typeface="Roboto Black" panose="02000000000000000000" pitchFamily="2" charset="0"/>
                  </a:rPr>
                  <a:t> COLOMBIA</a:t>
                </a:r>
                <a:endParaRPr lang="es-MX">
                  <a:latin typeface="Roboto Black" panose="02000000000000000000" pitchFamily="2" charset="0"/>
                  <a:ea typeface="Roboto Black" panose="02000000000000000000" pitchFamily="2" charset="0"/>
                  <a:cs typeface="Roboto Black" panose="02000000000000000000" pitchFamily="2" charset="0"/>
                </a:endParaRP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MX"/>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cap="none" spc="0" normalizeH="0" baseline="0">
                <a:solidFill>
                  <a:schemeClr val="tx1">
                    <a:lumMod val="65000"/>
                    <a:lumOff val="35000"/>
                  </a:schemeClr>
                </a:solidFill>
                <a:latin typeface="Roboto" panose="02000000000000000000" pitchFamily="2" charset="0"/>
                <a:ea typeface="Roboto" panose="02000000000000000000" pitchFamily="2" charset="0"/>
                <a:cs typeface="Roboto" panose="02000000000000000000" pitchFamily="2" charset="0"/>
              </a:defRPr>
            </a:pPr>
            <a:endParaRPr lang="es-MX"/>
          </a:p>
        </c:txPr>
        <c:crossAx val="857370735"/>
        <c:crosses val="autoZero"/>
        <c:auto val="1"/>
        <c:lblAlgn val="ctr"/>
        <c:lblOffset val="100"/>
        <c:noMultiLvlLbl val="0"/>
      </c:catAx>
      <c:valAx>
        <c:axId val="857370735"/>
        <c:scaling>
          <c:orientation val="minMax"/>
          <c:max val="1"/>
        </c:scaling>
        <c:delete val="0"/>
        <c:axPos val="l"/>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s-MX"/>
                  <a:t>Porcentaje</a:t>
                </a:r>
                <a:r>
                  <a:rPr lang="es-MX" baseline="0"/>
                  <a:t> de asistencias (%)</a:t>
                </a:r>
                <a:endParaRPr lang="es-MX"/>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MX"/>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Roboto Black" panose="02000000000000000000" pitchFamily="2" charset="0"/>
                <a:ea typeface="Roboto Black" panose="02000000000000000000" pitchFamily="2" charset="0"/>
                <a:cs typeface="Roboto Black" panose="02000000000000000000" pitchFamily="2" charset="0"/>
              </a:defRPr>
            </a:pPr>
            <a:endParaRPr lang="es-MX"/>
          </a:p>
        </c:txPr>
        <c:crossAx val="857364975"/>
        <c:crosses val="autoZero"/>
        <c:crossBetween val="between"/>
      </c:valAx>
      <c:valAx>
        <c:axId val="951354623"/>
        <c:scaling>
          <c:orientation val="minMax"/>
          <c:max val="1"/>
        </c:scaling>
        <c:delete val="0"/>
        <c:axPos val="r"/>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s-MX" sz="900" b="0" i="0" u="none" strike="noStrike" kern="1200" cap="all" baseline="0">
                    <a:solidFill>
                      <a:sysClr val="windowText" lastClr="000000">
                        <a:lumMod val="65000"/>
                        <a:lumOff val="35000"/>
                      </a:sysClr>
                    </a:solidFill>
                  </a:rPr>
                  <a:t>Porcentaje de cumplimiento PT (%)</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MX"/>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Roboto Black" panose="02000000000000000000" pitchFamily="2" charset="0"/>
                <a:ea typeface="Roboto Black" panose="02000000000000000000" pitchFamily="2" charset="0"/>
                <a:cs typeface="Roboto Black" panose="02000000000000000000" pitchFamily="2" charset="0"/>
              </a:defRPr>
            </a:pPr>
            <a:endParaRPr lang="es-MX"/>
          </a:p>
        </c:txPr>
        <c:crossAx val="951375263"/>
        <c:crosses val="max"/>
        <c:crossBetween val="between"/>
      </c:valAx>
      <c:catAx>
        <c:axId val="951375263"/>
        <c:scaling>
          <c:orientation val="minMax"/>
        </c:scaling>
        <c:delete val="1"/>
        <c:axPos val="b"/>
        <c:numFmt formatCode="General" sourceLinked="1"/>
        <c:majorTickMark val="out"/>
        <c:minorTickMark val="none"/>
        <c:tickLblPos val="nextTo"/>
        <c:crossAx val="951354623"/>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1</xdr:col>
      <xdr:colOff>1644384</xdr:colOff>
      <xdr:row>3</xdr:row>
      <xdr:rowOff>114403</xdr:rowOff>
    </xdr:to>
    <xdr:pic>
      <xdr:nvPicPr>
        <xdr:cNvPr id="2" name="Image 5" descr="Logotipo, nombre de la empresa&#10;&#10;Descripción generada automáticamente">
          <a:extLst>
            <a:ext uri="{FF2B5EF4-FFF2-40B4-BE49-F238E27FC236}">
              <a16:creationId xmlns:a16="http://schemas.microsoft.com/office/drawing/2014/main" id="{3ACB53AD-777B-4B20-AB3D-806BE08D3B9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350308"/>
          <a:ext cx="1939659" cy="592770"/>
        </a:xfrm>
        <a:prstGeom prst="rect">
          <a:avLst/>
        </a:prstGeom>
      </xdr:spPr>
    </xdr:pic>
    <xdr:clientData/>
  </xdr:twoCellAnchor>
  <xdr:twoCellAnchor editAs="oneCell">
    <xdr:from>
      <xdr:col>1</xdr:col>
      <xdr:colOff>635001</xdr:colOff>
      <xdr:row>166</xdr:row>
      <xdr:rowOff>137583</xdr:rowOff>
    </xdr:from>
    <xdr:to>
      <xdr:col>2</xdr:col>
      <xdr:colOff>3577167</xdr:colOff>
      <xdr:row>181</xdr:row>
      <xdr:rowOff>39654</xdr:rowOff>
    </xdr:to>
    <xdr:pic>
      <xdr:nvPicPr>
        <xdr:cNvPr id="3" name="Imagen 2">
          <a:extLst>
            <a:ext uri="{FF2B5EF4-FFF2-40B4-BE49-F238E27FC236}">
              <a16:creationId xmlns:a16="http://schemas.microsoft.com/office/drawing/2014/main" id="{3E7D0D6D-157E-4B46-9B71-AD43CE99D05D}"/>
            </a:ext>
          </a:extLst>
        </xdr:cNvPr>
        <xdr:cNvPicPr>
          <a:picLocks noChangeAspect="1"/>
        </xdr:cNvPicPr>
      </xdr:nvPicPr>
      <xdr:blipFill>
        <a:blip xmlns:r="http://schemas.openxmlformats.org/officeDocument/2006/relationships" r:embed="rId2"/>
        <a:stretch>
          <a:fillRect/>
        </a:stretch>
      </xdr:blipFill>
      <xdr:spPr>
        <a:xfrm>
          <a:off x="1311276" y="27988683"/>
          <a:ext cx="5171016" cy="247382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1</xdr:col>
      <xdr:colOff>1644384</xdr:colOff>
      <xdr:row>3</xdr:row>
      <xdr:rowOff>114403</xdr:rowOff>
    </xdr:to>
    <xdr:pic>
      <xdr:nvPicPr>
        <xdr:cNvPr id="2" name="Image 5" descr="Logotipo, nombre de la empresa&#10;&#10;Descripción generada automáticamente">
          <a:extLst>
            <a:ext uri="{FF2B5EF4-FFF2-40B4-BE49-F238E27FC236}">
              <a16:creationId xmlns:a16="http://schemas.microsoft.com/office/drawing/2014/main" id="{E6E82581-E5A0-4BE7-AAFE-10720355616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350308"/>
          <a:ext cx="1939659" cy="592770"/>
        </a:xfrm>
        <a:prstGeom prst="rect">
          <a:avLst/>
        </a:prstGeom>
      </xdr:spPr>
    </xdr:pic>
    <xdr:clientData/>
  </xdr:twoCellAnchor>
  <xdr:twoCellAnchor editAs="oneCell">
    <xdr:from>
      <xdr:col>1</xdr:col>
      <xdr:colOff>635001</xdr:colOff>
      <xdr:row>166</xdr:row>
      <xdr:rowOff>137583</xdr:rowOff>
    </xdr:from>
    <xdr:to>
      <xdr:col>2</xdr:col>
      <xdr:colOff>3577167</xdr:colOff>
      <xdr:row>181</xdr:row>
      <xdr:rowOff>39654</xdr:rowOff>
    </xdr:to>
    <xdr:pic>
      <xdr:nvPicPr>
        <xdr:cNvPr id="3" name="Imagen 2">
          <a:extLst>
            <a:ext uri="{FF2B5EF4-FFF2-40B4-BE49-F238E27FC236}">
              <a16:creationId xmlns:a16="http://schemas.microsoft.com/office/drawing/2014/main" id="{5D412D88-BE67-476E-B8C8-9AB3344E7DF4}"/>
            </a:ext>
          </a:extLst>
        </xdr:cNvPr>
        <xdr:cNvPicPr>
          <a:picLocks noChangeAspect="1"/>
        </xdr:cNvPicPr>
      </xdr:nvPicPr>
      <xdr:blipFill>
        <a:blip xmlns:r="http://schemas.openxmlformats.org/officeDocument/2006/relationships" r:embed="rId2"/>
        <a:stretch>
          <a:fillRect/>
        </a:stretch>
      </xdr:blipFill>
      <xdr:spPr>
        <a:xfrm>
          <a:off x="1311276" y="27131433"/>
          <a:ext cx="5171016" cy="247382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428622</xdr:colOff>
      <xdr:row>19</xdr:row>
      <xdr:rowOff>52385</xdr:rowOff>
    </xdr:from>
    <xdr:to>
      <xdr:col>20</xdr:col>
      <xdr:colOff>733425</xdr:colOff>
      <xdr:row>44</xdr:row>
      <xdr:rowOff>66675</xdr:rowOff>
    </xdr:to>
    <xdr:graphicFrame macro="">
      <xdr:nvGraphicFramePr>
        <xdr:cNvPr id="2" name="Gráfico 1">
          <a:extLst>
            <a:ext uri="{FF2B5EF4-FFF2-40B4-BE49-F238E27FC236}">
              <a16:creationId xmlns:a16="http://schemas.microsoft.com/office/drawing/2014/main" id="{1F03AA2C-6DF6-FB3D-6111-5EC2CA0812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2</xdr:col>
      <xdr:colOff>427163</xdr:colOff>
      <xdr:row>6</xdr:row>
      <xdr:rowOff>325575</xdr:rowOff>
    </xdr:to>
    <xdr:pic>
      <xdr:nvPicPr>
        <xdr:cNvPr id="2" name="Image 5" descr="Logotipo, nombre de la empresa&#10;&#10;Descripción generada automáticamente">
          <a:extLst>
            <a:ext uri="{FF2B5EF4-FFF2-40B4-BE49-F238E27FC236}">
              <a16:creationId xmlns:a16="http://schemas.microsoft.com/office/drawing/2014/main" id="{DD980CF8-700E-44FA-84C9-4C5D029D0E9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350308"/>
          <a:ext cx="1939659" cy="6009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2</xdr:col>
      <xdr:colOff>327449</xdr:colOff>
      <xdr:row>6</xdr:row>
      <xdr:rowOff>592770</xdr:rowOff>
    </xdr:to>
    <xdr:pic>
      <xdr:nvPicPr>
        <xdr:cNvPr id="2" name="Image 5" descr="Logotipo, nombre de la empresa&#10;&#10;Descripción generada automáticamente">
          <a:extLst>
            <a:ext uri="{FF2B5EF4-FFF2-40B4-BE49-F238E27FC236}">
              <a16:creationId xmlns:a16="http://schemas.microsoft.com/office/drawing/2014/main" id="{F25A9787-B688-4917-AFF3-A785E0DBE88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0"/>
          <a:ext cx="1939659" cy="5927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2</xdr:col>
      <xdr:colOff>136949</xdr:colOff>
      <xdr:row>6</xdr:row>
      <xdr:rowOff>592770</xdr:rowOff>
    </xdr:to>
    <xdr:pic>
      <xdr:nvPicPr>
        <xdr:cNvPr id="2" name="Image 5" descr="Logotipo, nombre de la empresa&#10;&#10;Descripción generada automáticamente">
          <a:extLst>
            <a:ext uri="{FF2B5EF4-FFF2-40B4-BE49-F238E27FC236}">
              <a16:creationId xmlns:a16="http://schemas.microsoft.com/office/drawing/2014/main" id="{D55F3360-B3CA-418F-ABA8-761DDFD655C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0"/>
          <a:ext cx="1939659" cy="59277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2</xdr:col>
      <xdr:colOff>62406</xdr:colOff>
      <xdr:row>6</xdr:row>
      <xdr:rowOff>592770</xdr:rowOff>
    </xdr:to>
    <xdr:pic>
      <xdr:nvPicPr>
        <xdr:cNvPr id="2" name="Image 5" descr="Logotipo, nombre de la empresa&#10;&#10;Descripción generada automáticamente">
          <a:extLst>
            <a:ext uri="{FF2B5EF4-FFF2-40B4-BE49-F238E27FC236}">
              <a16:creationId xmlns:a16="http://schemas.microsoft.com/office/drawing/2014/main" id="{D91EDE69-92A5-4CF5-AE61-E78C9539EE6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0"/>
          <a:ext cx="1939659" cy="5927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1</xdr:col>
      <xdr:colOff>1644384</xdr:colOff>
      <xdr:row>6</xdr:row>
      <xdr:rowOff>592770</xdr:rowOff>
    </xdr:to>
    <xdr:pic>
      <xdr:nvPicPr>
        <xdr:cNvPr id="2" name="Image 5" descr="Logotipo, nombre de la empresa&#10;&#10;Descripción generada automáticamente">
          <a:extLst>
            <a:ext uri="{FF2B5EF4-FFF2-40B4-BE49-F238E27FC236}">
              <a16:creationId xmlns:a16="http://schemas.microsoft.com/office/drawing/2014/main" id="{0A46ACBF-8515-42BC-B388-016EC040FF4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0"/>
          <a:ext cx="1939659" cy="59277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2</xdr:col>
      <xdr:colOff>418558</xdr:colOff>
      <xdr:row>6</xdr:row>
      <xdr:rowOff>592770</xdr:rowOff>
    </xdr:to>
    <xdr:pic>
      <xdr:nvPicPr>
        <xdr:cNvPr id="2" name="Image 5" descr="Logotipo, nombre de la empresa&#10;&#10;Descripción generada automáticamente">
          <a:extLst>
            <a:ext uri="{FF2B5EF4-FFF2-40B4-BE49-F238E27FC236}">
              <a16:creationId xmlns:a16="http://schemas.microsoft.com/office/drawing/2014/main" id="{2409E3DF-E9D8-4EAC-901D-17770CC785C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0"/>
          <a:ext cx="1939659" cy="59277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1</xdr:col>
      <xdr:colOff>1644384</xdr:colOff>
      <xdr:row>3</xdr:row>
      <xdr:rowOff>114403</xdr:rowOff>
    </xdr:to>
    <xdr:pic>
      <xdr:nvPicPr>
        <xdr:cNvPr id="2" name="Image 5" descr="Logotipo, nombre de la empresa&#10;&#10;Descripción generada automáticamente">
          <a:extLst>
            <a:ext uri="{FF2B5EF4-FFF2-40B4-BE49-F238E27FC236}">
              <a16:creationId xmlns:a16="http://schemas.microsoft.com/office/drawing/2014/main" id="{DAD54239-D40B-4BEC-9E0C-1DEE13E8AA1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350308"/>
          <a:ext cx="1939659" cy="592770"/>
        </a:xfrm>
        <a:prstGeom prst="rect">
          <a:avLst/>
        </a:prstGeom>
      </xdr:spPr>
    </xdr:pic>
    <xdr:clientData/>
  </xdr:twoCellAnchor>
  <xdr:twoCellAnchor editAs="oneCell">
    <xdr:from>
      <xdr:col>1</xdr:col>
      <xdr:colOff>635001</xdr:colOff>
      <xdr:row>166</xdr:row>
      <xdr:rowOff>137583</xdr:rowOff>
    </xdr:from>
    <xdr:to>
      <xdr:col>2</xdr:col>
      <xdr:colOff>3577167</xdr:colOff>
      <xdr:row>181</xdr:row>
      <xdr:rowOff>39654</xdr:rowOff>
    </xdr:to>
    <xdr:pic>
      <xdr:nvPicPr>
        <xdr:cNvPr id="3" name="Imagen 2">
          <a:extLst>
            <a:ext uri="{FF2B5EF4-FFF2-40B4-BE49-F238E27FC236}">
              <a16:creationId xmlns:a16="http://schemas.microsoft.com/office/drawing/2014/main" id="{1E12CE02-7B5F-4638-8916-39C8307BC26B}"/>
            </a:ext>
          </a:extLst>
        </xdr:cNvPr>
        <xdr:cNvPicPr>
          <a:picLocks noChangeAspect="1"/>
        </xdr:cNvPicPr>
      </xdr:nvPicPr>
      <xdr:blipFill>
        <a:blip xmlns:r="http://schemas.openxmlformats.org/officeDocument/2006/relationships" r:embed="rId2"/>
        <a:stretch>
          <a:fillRect/>
        </a:stretch>
      </xdr:blipFill>
      <xdr:spPr>
        <a:xfrm>
          <a:off x="1311276" y="26121783"/>
          <a:ext cx="5171016" cy="247382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381000</xdr:colOff>
      <xdr:row>1</xdr:row>
      <xdr:rowOff>74083</xdr:rowOff>
    </xdr:from>
    <xdr:to>
      <xdr:col>1</xdr:col>
      <xdr:colOff>1644384</xdr:colOff>
      <xdr:row>3</xdr:row>
      <xdr:rowOff>114403</xdr:rowOff>
    </xdr:to>
    <xdr:pic>
      <xdr:nvPicPr>
        <xdr:cNvPr id="2" name="Image 5" descr="Logotipo, nombre de la empresa&#10;&#10;Descripción generada automáticamente">
          <a:extLst>
            <a:ext uri="{FF2B5EF4-FFF2-40B4-BE49-F238E27FC236}">
              <a16:creationId xmlns:a16="http://schemas.microsoft.com/office/drawing/2014/main" id="{1EA1942D-4C34-48A6-A652-99F31023CE3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379" t="31424" r="6485" b="22266"/>
        <a:stretch/>
      </xdr:blipFill>
      <xdr:spPr>
        <a:xfrm>
          <a:off x="381000" y="350308"/>
          <a:ext cx="1939659" cy="592770"/>
        </a:xfrm>
        <a:prstGeom prst="rect">
          <a:avLst/>
        </a:prstGeom>
      </xdr:spPr>
    </xdr:pic>
    <xdr:clientData/>
  </xdr:twoCellAnchor>
  <xdr:twoCellAnchor editAs="oneCell">
    <xdr:from>
      <xdr:col>1</xdr:col>
      <xdr:colOff>635001</xdr:colOff>
      <xdr:row>166</xdr:row>
      <xdr:rowOff>137583</xdr:rowOff>
    </xdr:from>
    <xdr:to>
      <xdr:col>2</xdr:col>
      <xdr:colOff>3577167</xdr:colOff>
      <xdr:row>181</xdr:row>
      <xdr:rowOff>39654</xdr:rowOff>
    </xdr:to>
    <xdr:pic>
      <xdr:nvPicPr>
        <xdr:cNvPr id="3" name="Imagen 2">
          <a:extLst>
            <a:ext uri="{FF2B5EF4-FFF2-40B4-BE49-F238E27FC236}">
              <a16:creationId xmlns:a16="http://schemas.microsoft.com/office/drawing/2014/main" id="{24B8B00F-7CC2-4911-AFFE-100376621070}"/>
            </a:ext>
          </a:extLst>
        </xdr:cNvPr>
        <xdr:cNvPicPr>
          <a:picLocks noChangeAspect="1"/>
        </xdr:cNvPicPr>
      </xdr:nvPicPr>
      <xdr:blipFill>
        <a:blip xmlns:r="http://schemas.openxmlformats.org/officeDocument/2006/relationships" r:embed="rId2"/>
        <a:stretch>
          <a:fillRect/>
        </a:stretch>
      </xdr:blipFill>
      <xdr:spPr>
        <a:xfrm>
          <a:off x="1311276" y="26121783"/>
          <a:ext cx="5171016" cy="247382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ORENO LOPEZ Juan Camilo (EQUANS Colombia)" id="{BF17FB5E-5075-4DC3-9348-53F544462E4C}" userId="S::ch8205@equans.com::92e06d74-1a64-4e53-8add-f3baa405f547" providerId="AD"/>
  <person displayName="RODRIGUEZ REY Gabriela (EQUANS Colombia)" id="{F075DDE9-412A-48C5-923A-4E0426C582B0}" userId="S::dj8264@equans.com::e36c00cf-f236-4659-8715-c93be6ab2673"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0" dT="2025-02-21T14:16:14.80" personId="{BF17FB5E-5075-4DC3-9348-53F544462E4C}" id="{E546E05A-E114-4201-B0B5-D7EABBD7A4E0}">
    <text>Cargar la divulgación</text>
  </threadedComment>
  <threadedComment ref="D11" dT="2025-02-21T14:35:55.94" personId="{BF17FB5E-5075-4DC3-9348-53F544462E4C}" id="{8989780C-8632-4D2A-9ADD-83DEE30C24A1}">
    <text>Actualizar la matriz de R y O para el año 2025 y realizar la respectiva divulgación. Considerar el tema del Cambio Climático.</text>
  </threadedComment>
  <threadedComment ref="D15" dT="2025-02-21T15:23:11.87" personId="{BF17FB5E-5075-4DC3-9348-53F544462E4C}" id="{14FCE57E-C887-4B23-A8DA-3705C2D78C9F}">
    <text>Constar en la matriz todo el tipo de comunicaciones que se deben realizar en los contratos, charlas, campañas, matrices, informes, etc.</text>
  </threadedComment>
  <threadedComment ref="E17" dT="2025-04-01T17:55:33.34" personId="{BF17FB5E-5075-4DC3-9348-53F544462E4C}" id="{9D1CCB10-954E-480C-92B5-58217D84F33E}">
    <text xml:space="preserve">No se tiene aun gestionado la pesa en la sede para el aforo de residuos ordinarios
</text>
  </threadedComment>
  <threadedComment ref="F17" dT="2025-04-28T14:43:13.50" personId="{BF17FB5E-5075-4DC3-9348-53F544462E4C}" id="{F3540A84-F4D3-46E9-A5FA-259000A42EFD}">
    <text>Solo se tiene aforo de la guaca, falta el de la sede.</text>
  </threadedComment>
  <threadedComment ref="G19" dT="2025-05-29T13:34:19.54" personId="{BF17FB5E-5075-4DC3-9348-53F544462E4C}" id="{3B1D943E-A83E-4BA3-A5E9-E331C22F9BAA}">
    <text>Cambiaron de proveedor</text>
  </threadedComment>
  <threadedComment ref="H21" dT="2025-07-01T21:13:33.32" personId="{F075DDE9-412A-48C5-923A-4E0426C582B0}" id="{3DE44F96-229C-4B55-8B2E-B75D7B25BD72}">
    <text>Proveedor no ha subido las certificaciones</text>
  </threadedComment>
  <threadedComment ref="H22" dT="2025-07-01T21:15:12.85" personId="{F075DDE9-412A-48C5-923A-4E0426C582B0}" id="{CB81EA86-9EF7-48BE-932B-EFAEF37A3D12}">
    <text>No se entrego en este mes la remesa</text>
  </threadedComment>
  <threadedComment ref="E23" dT="2025-04-01T17:57:03.45" personId="{BF17FB5E-5075-4DC3-9348-53F544462E4C}" id="{3B7E3BEC-A0C4-41E8-A5F9-ACB93D99B9CB}">
    <text>Se tuvo residuos este mes?</text>
  </threadedComment>
  <threadedComment ref="E24" dT="2025-04-01T17:59:49.30" personId="{BF17FB5E-5075-4DC3-9348-53F544462E4C}" id="{63CAAC5E-0B6E-43D0-8DC4-5B1C345C2B3E}">
    <text xml:space="preserve">No se tiene totalmente actualizada la matriz de generación y disposición de residuos solidos.
</text>
  </threadedComment>
  <threadedComment ref="H26" dT="2025-06-24T21:37:43.42" personId="{F075DDE9-412A-48C5-923A-4E0426C582B0}" id="{9485F68C-4C92-4500-A14C-CDB859B25309}">
    <text xml:space="preserve">No se hizo en este mes </text>
  </threadedComment>
  <threadedComment ref="I28" dT="2025-03-19T12:19:50.17" personId="{BF17FB5E-5075-4DC3-9348-53F544462E4C}" id="{90A4FF7F-6EF7-4937-91A5-1F0BFC7DF779}">
    <text>Cargar documentos a la carpeta y al plan de trabajo.</text>
  </threadedComment>
  <threadedComment ref="I29" dT="2025-03-19T12:22:03.57" personId="{BF17FB5E-5075-4DC3-9348-53F544462E4C}" id="{7820B2D5-82A4-430F-AC6E-1AED644C55F6}">
    <text>Ya se gestiono, cargar resultados del análisis de la sede a la carpeta.</text>
  </threadedComment>
  <threadedComment ref="D30" dT="2025-03-19T12:22:31.03" personId="{BF17FB5E-5075-4DC3-9348-53F544462E4C}" id="{0118D522-EB84-4DBB-825F-F966E7B58C0C}">
    <text>No se hizo visita del proveedor.</text>
  </threadedComment>
  <threadedComment ref="E30" dT="2025-03-19T12:22:35.32" personId="{BF17FB5E-5075-4DC3-9348-53F544462E4C}" id="{BCAFC467-2D6A-4E0C-A17C-112FFD6D126A}">
    <text>No se hizo visita del proveedor.</text>
  </threadedComment>
  <threadedComment ref="F31" dT="2025-03-19T12:25:41.37" personId="{BF17FB5E-5075-4DC3-9348-53F544462E4C}" id="{CE2B8AAA-74E1-4090-AE78-2059373AB483}">
    <text>Cargar el excel de la formación al las carpetas y relacionar el número de personas que lo diligenciaron en el plan de trabajo.</text>
  </threadedComment>
  <threadedComment ref="F32" dT="2025-03-19T12:25:41.37" personId="{BF17FB5E-5075-4DC3-9348-53F544462E4C}" id="{C6E07CC2-94C5-4DAC-B84D-A3D542AE004D}">
    <text>Cargar el excel de la formación al las carpetas y relacionar el número de personas que lo diligenciaron en el plan de trabajo.</text>
  </threadedComment>
  <threadedComment ref="F33" dT="2025-03-19T12:25:41.37" personId="{BF17FB5E-5075-4DC3-9348-53F544462E4C}" id="{87B6C80F-DDD5-4DD9-B522-E200231BB25F}">
    <text>Cargar el excel de la formación al las carpetas y relacionar el número de personas que lo diligenciaron en el plan de trabajo.</text>
  </threadedComment>
  <threadedComment ref="H33" dT="2025-07-01T21:28:25.72" personId="{F075DDE9-412A-48C5-923A-4E0426C582B0}" id="{4048F160-EF66-49FC-AA69-28A353BFC201}">
    <text xml:space="preserve">Tuvo que subir todas las del año en Marzo </text>
  </threadedComment>
  <threadedComment ref="E38" dT="2025-04-01T14:59:24.29" personId="{BF17FB5E-5075-4DC3-9348-53F544462E4C}" id="{00D29F7F-91BD-4537-8FC2-9A694A65F82F}">
    <text>Cargar los consumos del 2025</text>
  </threadedComment>
  <threadedComment ref="E39" dT="2025-04-01T18:03:58.35" personId="{BF17FB5E-5075-4DC3-9348-53F544462E4C}" id="{5DE9B43F-2788-4C4B-B5F0-865808DCCEAF}">
    <text>No se tiene actualizada la matriz de identificación de sustancias químicas.</text>
  </threadedComment>
  <threadedComment ref="G39" dT="2025-05-29T14:46:24.31" personId="{BF17FB5E-5075-4DC3-9348-53F544462E4C}" id="{0E758DF5-8CEB-45B5-AC2A-1CD7DE95A02D}">
    <text>Hay 80 sustancias químicas y solo hay 66 FDS</text>
  </threadedComment>
  <threadedComment ref="H39" dT="2025-07-01T20:06:18.92" personId="{F075DDE9-412A-48C5-923A-4E0426C582B0}" id="{04B3BBDC-98D0-41A4-B33F-84C0E1F99002}">
    <text>No hay la misma cantidad de FDS y sustancias</text>
  </threadedComment>
  <threadedComment ref="H41" dT="2025-07-01T20:08:26.52" personId="{F075DDE9-412A-48C5-923A-4E0426C582B0}" id="{289BF6CE-EEB9-4F88-9007-CCEA1A31B249}">
    <text>No hay registro fotográfico</text>
  </threadedComment>
  <threadedComment ref="G43" dT="2025-05-29T14:46:34.30" personId="{BF17FB5E-5075-4DC3-9348-53F544462E4C}" id="{8D36B46B-07BC-45A4-9B36-C81626D808E0}">
    <text>Hay 80 sustancias químicas y solo hay 66 FDS</text>
  </threadedComment>
  <threadedComment ref="G45" dT="2025-05-29T14:48:25.34" personId="{BF17FB5E-5075-4DC3-9348-53F544462E4C}" id="{8F08468E-18E9-4932-B394-5C5FABF99DE5}">
    <text>Hay 80 sustancias químicas y solo hay 55 tarjetas de seguridad</text>
  </threadedComment>
  <threadedComment ref="E47" dT="2025-04-01T18:04:52.90" personId="{BF17FB5E-5075-4DC3-9348-53F544462E4C}" id="{E8FFE9C7-D4ED-4AAC-8BFB-96F10BEF3A66}">
    <text xml:space="preserve">No se ha gestionado el simulacro ambiental
</text>
  </threadedComment>
  <threadedComment ref="D52" dT="2025-03-19T12:55:18.52" personId="{BF17FB5E-5075-4DC3-9348-53F544462E4C}" id="{1DD9B866-A1E5-49B6-9489-66D07D440A60}">
    <text>Cargar información de la trasversal de control de plagas.</text>
  </threadedComment>
</ThreadedComments>
</file>

<file path=xl/threadedComments/threadedComment2.xml><?xml version="1.0" encoding="utf-8"?>
<ThreadedComments xmlns="http://schemas.microsoft.com/office/spreadsheetml/2018/threadedcomments" xmlns:x="http://schemas.openxmlformats.org/spreadsheetml/2006/main">
  <threadedComment ref="D10" dT="2025-02-21T14:16:14.80" personId="{BF17FB5E-5075-4DC3-9348-53F544462E4C}" id="{3C2DE1CA-937A-4C83-B82A-22F896B167B7}">
    <text>Cargar la divulgación</text>
  </threadedComment>
  <threadedComment ref="D11" dT="2025-02-21T14:35:55.94" personId="{BF17FB5E-5075-4DC3-9348-53F544462E4C}" id="{989115B6-5EC2-4798-A0E1-11E4B37C9102}">
    <text>Actualizar la matriz de R y O para el año 2025 y realizar la respectiva divulgación. Considerar el tema del Cambio Climático.</text>
  </threadedComment>
  <threadedComment ref="D15" dT="2025-02-21T15:23:11.87" personId="{BF17FB5E-5075-4DC3-9348-53F544462E4C}" id="{FBE4DCF3-8354-4FAB-A553-5704DF4CDC35}">
    <text>Constar en la matriz todo el tipo de comunicaciones que se deben realizar en los contratos, charlas, campañas, matrices, informes, etc.</text>
  </threadedComment>
  <threadedComment ref="E17" dT="2025-04-01T17:55:33.34" personId="{BF17FB5E-5075-4DC3-9348-53F544462E4C}" id="{A2E1ADEE-2B1F-41D1-A30F-D7A094209347}">
    <text xml:space="preserve">No se tiene aun gestionado la pesa en la sede para el aforo de residuos ordinarios
</text>
  </threadedComment>
  <threadedComment ref="F17" dT="2025-04-28T14:43:13.50" personId="{BF17FB5E-5075-4DC3-9348-53F544462E4C}" id="{CA1E30E5-1CF7-4663-81FC-D8F91077AB90}">
    <text>Solo se tiene aforo de la guaca, falta el de la sede.</text>
  </threadedComment>
  <threadedComment ref="G19" dT="2025-05-29T13:34:19.54" personId="{BF17FB5E-5075-4DC3-9348-53F544462E4C}" id="{EFAD466D-463C-4E54-B168-CCD66CC9F453}">
    <text>Cambiaron de proveedor</text>
  </threadedComment>
  <threadedComment ref="H21" dT="2025-07-01T21:13:33.32" personId="{F075DDE9-412A-48C5-923A-4E0426C582B0}" id="{5221EC31-C16A-4CEA-A0C7-9C807BA7ED8D}">
    <text>Proveedor no ha subido las certificaciones</text>
  </threadedComment>
  <threadedComment ref="H22" dT="2025-07-01T21:15:12.85" personId="{F075DDE9-412A-48C5-923A-4E0426C582B0}" id="{5D50D5CF-176B-4BFA-8B57-20E91971F7D8}">
    <text>No se entrego en este mes la remesa</text>
  </threadedComment>
  <threadedComment ref="E23" dT="2025-04-01T17:57:03.45" personId="{BF17FB5E-5075-4DC3-9348-53F544462E4C}" id="{0B366C34-BE39-48B7-ACF1-4B8C824AAD28}">
    <text>Se tuvo residuos este mes?</text>
  </threadedComment>
  <threadedComment ref="E24" dT="2025-04-01T17:59:49.30" personId="{BF17FB5E-5075-4DC3-9348-53F544462E4C}" id="{E209D4E2-5FC4-486E-AE49-899666A48F4A}">
    <text xml:space="preserve">No se tiene totalmente actualizada la matriz de generación y disposición de residuos solidos.
</text>
  </threadedComment>
  <threadedComment ref="H26" dT="2025-06-24T21:37:43.42" personId="{F075DDE9-412A-48C5-923A-4E0426C582B0}" id="{5306CA11-EC5C-41CE-9717-5C6BD36E967C}">
    <text xml:space="preserve">No se hizo en este mes </text>
  </threadedComment>
  <threadedComment ref="I28" dT="2025-03-19T12:19:50.17" personId="{BF17FB5E-5075-4DC3-9348-53F544462E4C}" id="{7852C5D8-07C2-453B-9A99-F2BD27D376D5}">
    <text>Cargar documentos a la carpeta y al plan de trabajo.</text>
  </threadedComment>
  <threadedComment ref="D30" dT="2025-03-19T12:22:31.03" personId="{BF17FB5E-5075-4DC3-9348-53F544462E4C}" id="{5C91A06B-324E-44BD-92F4-66740878B973}">
    <text>No se hizo visita del proveedor.</text>
  </threadedComment>
  <threadedComment ref="E30" dT="2025-03-19T12:22:35.32" personId="{BF17FB5E-5075-4DC3-9348-53F544462E4C}" id="{BCF8515E-33EF-4B55-9653-5CF7551BC9D8}">
    <text>No se hizo visita del proveedor.</text>
  </threadedComment>
  <threadedComment ref="F31" dT="2025-03-19T12:25:41.37" personId="{BF17FB5E-5075-4DC3-9348-53F544462E4C}" id="{3529B2DC-5310-4161-B4AD-5D7B4F1ACF65}">
    <text>Cargar el excel de la formación al las carpetas y relacionar el número de personas que lo diligenciaron en el plan de trabajo.</text>
  </threadedComment>
  <threadedComment ref="F32" dT="2025-03-19T12:25:41.37" personId="{BF17FB5E-5075-4DC3-9348-53F544462E4C}" id="{418A4356-ADAB-4038-BA51-A16BF1A15D07}">
    <text>Cargar el excel de la formación al las carpetas y relacionar el número de personas que lo diligenciaron en el plan de trabajo.</text>
  </threadedComment>
  <threadedComment ref="F33" dT="2025-03-19T12:25:41.37" personId="{BF17FB5E-5075-4DC3-9348-53F544462E4C}" id="{D74FFF81-70B4-4D94-B237-5A30FD25142A}">
    <text>Cargar el excel de la formación al las carpetas y relacionar el número de personas que lo diligenciaron en el plan de trabajo.</text>
  </threadedComment>
  <threadedComment ref="H33" dT="2025-07-01T21:28:25.72" personId="{F075DDE9-412A-48C5-923A-4E0426C582B0}" id="{94A0CDC5-1109-4D8B-934A-C76E21BCD203}">
    <text xml:space="preserve">Tuvo que subir todas las del año en Marzo </text>
  </threadedComment>
  <threadedComment ref="E38" dT="2025-04-01T14:59:24.29" personId="{BF17FB5E-5075-4DC3-9348-53F544462E4C}" id="{2161308D-F82E-43F2-B2AD-9D76189B8441}">
    <text>Cargar los consumos del 2025</text>
  </threadedComment>
  <threadedComment ref="E39" dT="2025-04-01T18:03:58.35" personId="{BF17FB5E-5075-4DC3-9348-53F544462E4C}" id="{1B99E5EF-DB95-4D3F-88B5-47E77109FC6E}">
    <text>No se tiene actualizada la matriz de identificación de sustancias químicas.</text>
  </threadedComment>
  <threadedComment ref="G39" dT="2025-05-29T14:46:24.31" personId="{BF17FB5E-5075-4DC3-9348-53F544462E4C}" id="{6B37F680-9B1E-4C3A-9883-43E60D86D9C2}">
    <text>Hay 80 sustancias químicas y solo hay 66 FDS</text>
  </threadedComment>
  <threadedComment ref="H39" dT="2025-07-01T20:06:18.92" personId="{F075DDE9-412A-48C5-923A-4E0426C582B0}" id="{D1F61050-A683-4DAB-B3C8-A70957AA33E9}">
    <text>No hay la misma cantidad de FDS y sustancias</text>
  </threadedComment>
  <threadedComment ref="H41" dT="2025-07-01T20:08:26.52" personId="{F075DDE9-412A-48C5-923A-4E0426C582B0}" id="{2907233B-EB44-4DCF-9C09-F9F2886C0F50}">
    <text>No hay registro fotográfico</text>
  </threadedComment>
  <threadedComment ref="G43" dT="2025-05-29T14:46:34.30" personId="{BF17FB5E-5075-4DC3-9348-53F544462E4C}" id="{EA794320-6708-4A4E-B3AA-2A5883B8A06F}">
    <text>Hay 80 sustancias químicas y solo hay 66 FDS</text>
  </threadedComment>
  <threadedComment ref="G45" dT="2025-05-29T14:48:25.34" personId="{BF17FB5E-5075-4DC3-9348-53F544462E4C}" id="{6C097296-FD4E-40FB-A39D-B3D6A9DC3B11}">
    <text>Hay 80 sustancias químicas y solo hay 55 tarjetas de seguridad</text>
  </threadedComment>
  <threadedComment ref="E47" dT="2025-04-01T18:04:52.90" personId="{BF17FB5E-5075-4DC3-9348-53F544462E4C}" id="{B37CA864-0CDC-4BF4-AFED-A48C3FDB2DB4}">
    <text xml:space="preserve">No se ha gestionado el simulacro ambiental
</text>
  </threadedComment>
  <threadedComment ref="D52" dT="2025-03-19T12:55:18.52" personId="{BF17FB5E-5075-4DC3-9348-53F544462E4C}" id="{CB31B4C2-907F-4038-9C6D-A0AAEE655518}">
    <text>Cargar información de la trasversal de control de plagas.</text>
  </threadedComment>
</ThreadedComments>
</file>

<file path=xl/threadedComments/threadedComment3.xml><?xml version="1.0" encoding="utf-8"?>
<ThreadedComments xmlns="http://schemas.microsoft.com/office/spreadsheetml/2018/threadedcomments" xmlns:x="http://schemas.openxmlformats.org/spreadsheetml/2006/main">
  <threadedComment ref="D10" dT="2025-02-21T14:16:14.80" personId="{BF17FB5E-5075-4DC3-9348-53F544462E4C}" id="{70E7EB87-1B06-4DC4-9043-24EDC33184A9}">
    <text>Cargar la divulgación</text>
  </threadedComment>
  <threadedComment ref="D11" dT="2025-02-21T14:35:55.94" personId="{BF17FB5E-5075-4DC3-9348-53F544462E4C}" id="{2A563D4A-C2E3-424A-A979-F418A14487A9}">
    <text>Actualizar la matriz de R y O para el año 2025 y realizar la respectiva divulgación. Considerar el tema del Cambio Climático.</text>
  </threadedComment>
  <threadedComment ref="D15" dT="2025-02-21T15:23:11.87" personId="{BF17FB5E-5075-4DC3-9348-53F544462E4C}" id="{B81BC21E-0DEB-4633-AC1E-0701D0379440}">
    <text>Constar en la matriz todo el tipo de comunicaciones que se deben realizar en los contratos, charlas, campañas, matrices, informes, etc.</text>
  </threadedComment>
  <threadedComment ref="E17" dT="2025-04-01T17:55:33.34" personId="{BF17FB5E-5075-4DC3-9348-53F544462E4C}" id="{0AD21D4A-15F2-4E94-A490-22E58CD23007}">
    <text xml:space="preserve">No se tiene aun gestionado la pesa en la sede para el aforo de residuos ordinarios
</text>
  </threadedComment>
  <threadedComment ref="F17" dT="2025-04-28T14:43:13.50" personId="{BF17FB5E-5075-4DC3-9348-53F544462E4C}" id="{AD158A11-AAF6-4F1F-BCBB-A77FF07D3A89}">
    <text>Solo se tiene aforo de la guaca, falta el de la sede.</text>
  </threadedComment>
  <threadedComment ref="G19" dT="2025-05-29T13:34:19.54" personId="{BF17FB5E-5075-4DC3-9348-53F544462E4C}" id="{2F2ED8BB-92A2-4224-BB85-8F5D811796E9}">
    <text>Cambiaron de proveedor</text>
  </threadedComment>
  <threadedComment ref="H21" dT="2025-07-01T21:13:33.32" personId="{F075DDE9-412A-48C5-923A-4E0426C582B0}" id="{741BB2D6-D13B-42FF-883A-0A79654982B7}">
    <text>Proveedor no ha subido las certificaciones</text>
  </threadedComment>
  <threadedComment ref="H22" dT="2025-07-01T21:15:12.85" personId="{F075DDE9-412A-48C5-923A-4E0426C582B0}" id="{4AC87C6A-D3DA-4732-909A-2B706718C237}">
    <text>No se entrego en este mes la remesa</text>
  </threadedComment>
  <threadedComment ref="E23" dT="2025-04-01T17:57:03.45" personId="{BF17FB5E-5075-4DC3-9348-53F544462E4C}" id="{3BA6B12C-0980-4A1F-8655-FC2AE86BA58E}">
    <text>Se tuvo residuos este mes?</text>
  </threadedComment>
  <threadedComment ref="E24" dT="2025-04-01T17:59:49.30" personId="{BF17FB5E-5075-4DC3-9348-53F544462E4C}" id="{2DF41BAF-9B32-4122-8C91-087A9119FF07}">
    <text xml:space="preserve">No se tiene totalmente actualizada la matriz de generación y disposición de residuos solidos.
</text>
  </threadedComment>
  <threadedComment ref="H26" dT="2025-06-24T21:37:43.42" personId="{F075DDE9-412A-48C5-923A-4E0426C582B0}" id="{3A43391F-8847-40E9-AF96-067D4242B793}">
    <text xml:space="preserve">No se hizo en este mes </text>
  </threadedComment>
  <threadedComment ref="I28" dT="2025-03-19T12:19:50.17" personId="{BF17FB5E-5075-4DC3-9348-53F544462E4C}" id="{270C4496-C785-49AC-BD0D-AA532C05ADFD}">
    <text>Cargar documentos a la carpeta y al plan de trabajo.</text>
  </threadedComment>
  <threadedComment ref="D30" dT="2025-03-19T12:22:31.03" personId="{BF17FB5E-5075-4DC3-9348-53F544462E4C}" id="{FC6D7C48-6E78-41F8-AF4E-DBA00152993E}">
    <text>No se hizo visita del proveedor.</text>
  </threadedComment>
  <threadedComment ref="E30" dT="2025-03-19T12:22:35.32" personId="{BF17FB5E-5075-4DC3-9348-53F544462E4C}" id="{E82EC979-3B8C-497C-8485-0BE4B607D520}">
    <text>No se hizo visita del proveedor.</text>
  </threadedComment>
  <threadedComment ref="F31" dT="2025-03-19T12:25:41.37" personId="{BF17FB5E-5075-4DC3-9348-53F544462E4C}" id="{B2D306E8-B3E4-40E2-B964-D761177DA0B9}">
    <text>Cargar el excel de la formación al las carpetas y relacionar el número de personas que lo diligenciaron en el plan de trabajo.</text>
  </threadedComment>
  <threadedComment ref="F32" dT="2025-03-19T12:25:41.37" personId="{BF17FB5E-5075-4DC3-9348-53F544462E4C}" id="{5BAA48A1-2C9D-4998-BC7F-911D199C359C}">
    <text>Cargar el excel de la formación al las carpetas y relacionar el número de personas que lo diligenciaron en el plan de trabajo.</text>
  </threadedComment>
  <threadedComment ref="F33" dT="2025-03-19T12:25:41.37" personId="{BF17FB5E-5075-4DC3-9348-53F544462E4C}" id="{EAF9ED98-D25D-429A-9411-072F2FB2D264}">
    <text>Cargar el excel de la formación al las carpetas y relacionar el número de personas que lo diligenciaron en el plan de trabajo.</text>
  </threadedComment>
  <threadedComment ref="H33" dT="2025-07-01T21:28:25.72" personId="{F075DDE9-412A-48C5-923A-4E0426C582B0}" id="{20C78742-1376-4535-9C17-3A1D80BFB1C0}">
    <text xml:space="preserve">Tuvo que subir todas las del año en Marzo </text>
  </threadedComment>
  <threadedComment ref="E38" dT="2025-04-01T14:59:24.29" personId="{BF17FB5E-5075-4DC3-9348-53F544462E4C}" id="{B0BEC64D-C40F-4968-8AB0-84CB07CE9218}">
    <text>Cargar los consumos del 2025</text>
  </threadedComment>
  <threadedComment ref="E39" dT="2025-04-01T18:03:58.35" personId="{BF17FB5E-5075-4DC3-9348-53F544462E4C}" id="{3B970B94-28DF-4DFD-9C78-96C689CA0F7A}">
    <text>No se tiene actualizada la matriz de identificación de sustancias químicas.</text>
  </threadedComment>
  <threadedComment ref="G39" dT="2025-05-29T14:46:24.31" personId="{BF17FB5E-5075-4DC3-9348-53F544462E4C}" id="{5FBC37C9-0EC4-4082-82C9-5CBF480F6AF3}">
    <text>Hay 80 sustancias químicas y solo hay 66 FDS</text>
  </threadedComment>
  <threadedComment ref="H39" dT="2025-07-01T20:06:18.92" personId="{F075DDE9-412A-48C5-923A-4E0426C582B0}" id="{3AD9D951-66C2-4929-B32A-67D9702DFD11}">
    <text>No hay la misma cantidad de FDS y sustancias</text>
  </threadedComment>
  <threadedComment ref="H41" dT="2025-07-01T20:08:26.52" personId="{F075DDE9-412A-48C5-923A-4E0426C582B0}" id="{D88DC91E-6B63-471F-B9FA-A38F1645BDC2}">
    <text>No hay registro fotográfico</text>
  </threadedComment>
  <threadedComment ref="G43" dT="2025-05-29T14:46:34.30" personId="{BF17FB5E-5075-4DC3-9348-53F544462E4C}" id="{42C23AD5-C192-449D-961B-C9EDEE1B3FD1}">
    <text>Hay 80 sustancias químicas y solo hay 66 FDS</text>
  </threadedComment>
  <threadedComment ref="G45" dT="2025-05-29T14:48:25.34" personId="{BF17FB5E-5075-4DC3-9348-53F544462E4C}" id="{2729A4FA-B796-4E08-8FBA-D30766B85228}">
    <text>Hay 80 sustancias químicas y solo hay 55 tarjetas de seguridad</text>
  </threadedComment>
  <threadedComment ref="E47" dT="2025-04-01T18:04:52.90" personId="{BF17FB5E-5075-4DC3-9348-53F544462E4C}" id="{DF4DC1F5-D2BD-4F5D-BCD4-3732AE9DB2D5}">
    <text xml:space="preserve">No se ha gestionado el simulacro ambiental
</text>
  </threadedComment>
  <threadedComment ref="D52" dT="2025-03-19T12:55:18.52" personId="{BF17FB5E-5075-4DC3-9348-53F544462E4C}" id="{FD3D2A6F-88EF-4695-967A-D2B5F13B9AB4}">
    <text>Cargar información de la trasversal de control de plagas.</text>
  </threadedComment>
</ThreadedComments>
</file>

<file path=xl/threadedComments/threadedComment4.xml><?xml version="1.0" encoding="utf-8"?>
<ThreadedComments xmlns="http://schemas.microsoft.com/office/spreadsheetml/2018/threadedcomments" xmlns:x="http://schemas.openxmlformats.org/spreadsheetml/2006/main">
  <threadedComment ref="D10" dT="2025-02-21T14:16:14.80" personId="{BF17FB5E-5075-4DC3-9348-53F544462E4C}" id="{0FDDE453-D42C-402C-B7A4-EDFD82A8D756}">
    <text>Cargar la divulgación</text>
  </threadedComment>
  <threadedComment ref="D11" dT="2025-02-21T14:35:55.94" personId="{BF17FB5E-5075-4DC3-9348-53F544462E4C}" id="{AF223A50-8A3E-44A6-9576-BB48EEFAD5BD}">
    <text>Actualizar la matriz de R y O para el año 2025 y realizar la respectiva divulgación. Considerar el tema del Cambio Climático.</text>
  </threadedComment>
  <threadedComment ref="D15" dT="2025-02-21T15:23:11.87" personId="{BF17FB5E-5075-4DC3-9348-53F544462E4C}" id="{31FC95C0-AF4A-413E-82CE-309C81DB60F6}">
    <text>Constar en la matriz todo el tipo de comunicaciones que se deben realizar en los contratos, charlas, campañas, matrices, informes, etc.</text>
  </threadedComment>
  <threadedComment ref="E17" dT="2025-04-01T17:55:33.34" personId="{BF17FB5E-5075-4DC3-9348-53F544462E4C}" id="{9F428310-2DBD-4C07-AA9C-B15B6CB1ECDC}">
    <text xml:space="preserve">No se tiene aun gestionado la pesa en la sede para el aforo de residuos ordinarios
</text>
  </threadedComment>
  <threadedComment ref="F17" dT="2025-04-28T14:43:13.50" personId="{BF17FB5E-5075-4DC3-9348-53F544462E4C}" id="{D2F81B16-E878-4287-9137-B5C5DB7EB0AF}">
    <text>Solo se tiene aforo de la guaca, falta el de la sede.</text>
  </threadedComment>
  <threadedComment ref="G19" dT="2025-05-29T13:34:19.54" personId="{BF17FB5E-5075-4DC3-9348-53F544462E4C}" id="{07831DEE-6823-484C-9793-312CCB631B67}">
    <text>Cambiaron de proveedor</text>
  </threadedComment>
  <threadedComment ref="H21" dT="2025-07-01T21:13:33.32" personId="{F075DDE9-412A-48C5-923A-4E0426C582B0}" id="{EBC37B53-744F-483A-B6D5-FEAA45769E95}">
    <text>Proveedor no ha subido las certificaciones</text>
  </threadedComment>
  <threadedComment ref="H22" dT="2025-07-01T21:15:12.85" personId="{F075DDE9-412A-48C5-923A-4E0426C582B0}" id="{E63AED2C-478D-48D8-9F9B-6B7FD5A186F8}">
    <text>No se entrego en este mes la remesa</text>
  </threadedComment>
  <threadedComment ref="E23" dT="2025-04-01T17:57:03.45" personId="{BF17FB5E-5075-4DC3-9348-53F544462E4C}" id="{2F49C689-C805-4B15-BF32-9B8CD5472BDB}">
    <text>Se tuvo residuos este mes?</text>
  </threadedComment>
  <threadedComment ref="E24" dT="2025-04-01T17:59:49.30" personId="{BF17FB5E-5075-4DC3-9348-53F544462E4C}" id="{B46AEC3A-8C18-4E9E-96CF-4DDE8CA4CF70}">
    <text xml:space="preserve">No se tiene totalmente actualizada la matriz de generación y disposición de residuos solidos.
</text>
  </threadedComment>
  <threadedComment ref="H26" dT="2025-06-24T21:37:43.42" personId="{F075DDE9-412A-48C5-923A-4E0426C582B0}" id="{76601301-1CA8-440F-BA36-CE1D07CB538F}">
    <text xml:space="preserve">No se hizo en este mes </text>
  </threadedComment>
  <threadedComment ref="I28" dT="2025-03-19T12:19:50.17" personId="{BF17FB5E-5075-4DC3-9348-53F544462E4C}" id="{B27DCE67-BBDD-4ED8-B8A4-0A306BE58F86}">
    <text>Cargar documentos a la carpeta y al plan de trabajo.</text>
  </threadedComment>
  <threadedComment ref="D30" dT="2025-03-19T12:22:31.03" personId="{BF17FB5E-5075-4DC3-9348-53F544462E4C}" id="{7571780B-1748-4A02-9AB8-7F078FA8223E}">
    <text>No se hizo visita del proveedor.</text>
  </threadedComment>
  <threadedComment ref="E30" dT="2025-03-19T12:22:35.32" personId="{BF17FB5E-5075-4DC3-9348-53F544462E4C}" id="{F1903ABC-22CC-427B-B5E0-89090C8C7876}">
    <text>No se hizo visita del proveedor.</text>
  </threadedComment>
  <threadedComment ref="F31" dT="2025-03-19T12:25:41.37" personId="{BF17FB5E-5075-4DC3-9348-53F544462E4C}" id="{B4F9109D-379A-4840-B3A6-D28D3BB76CB4}">
    <text>Cargar el excel de la formación al las carpetas y relacionar el número de personas que lo diligenciaron en el plan de trabajo.</text>
  </threadedComment>
  <threadedComment ref="F32" dT="2025-03-19T12:25:41.37" personId="{BF17FB5E-5075-4DC3-9348-53F544462E4C}" id="{3075AF6C-12BA-4458-A9D0-8A8E230239B4}">
    <text>Cargar el excel de la formación al las carpetas y relacionar el número de personas que lo diligenciaron en el plan de trabajo.</text>
  </threadedComment>
  <threadedComment ref="F33" dT="2025-03-19T12:25:41.37" personId="{BF17FB5E-5075-4DC3-9348-53F544462E4C}" id="{A46E48A9-A164-4E5F-81AB-28C3658899DB}">
    <text>Cargar el excel de la formación al las carpetas y relacionar el número de personas que lo diligenciaron en el plan de trabajo.</text>
  </threadedComment>
  <threadedComment ref="H33" dT="2025-07-01T21:28:25.72" personId="{F075DDE9-412A-48C5-923A-4E0426C582B0}" id="{AB74B47B-8DFE-4CFF-A122-0B63C23CB95B}">
    <text xml:space="preserve">Tuvo que subir todas las del año en Marzo </text>
  </threadedComment>
  <threadedComment ref="E38" dT="2025-04-01T14:59:24.29" personId="{BF17FB5E-5075-4DC3-9348-53F544462E4C}" id="{A18BDB9E-7FCE-4C21-93CC-361CB87E7020}">
    <text>Cargar los consumos del 2025</text>
  </threadedComment>
  <threadedComment ref="E39" dT="2025-04-01T18:03:58.35" personId="{BF17FB5E-5075-4DC3-9348-53F544462E4C}" id="{602CA1F5-7D67-4184-86AF-5B3F1E03D8DC}">
    <text>No se tiene actualizada la matriz de identificación de sustancias químicas.</text>
  </threadedComment>
  <threadedComment ref="G39" dT="2025-05-29T14:46:24.31" personId="{BF17FB5E-5075-4DC3-9348-53F544462E4C}" id="{9D4AF15C-C7C7-459D-BC3E-6A1CEB191569}">
    <text>Hay 80 sustancias químicas y solo hay 66 FDS</text>
  </threadedComment>
  <threadedComment ref="H39" dT="2025-07-01T20:06:18.92" personId="{F075DDE9-412A-48C5-923A-4E0426C582B0}" id="{6423A7F5-BBC8-482F-8642-10845099B682}">
    <text>No hay la misma cantidad de FDS y sustancias</text>
  </threadedComment>
  <threadedComment ref="H41" dT="2025-07-01T20:08:26.52" personId="{F075DDE9-412A-48C5-923A-4E0426C582B0}" id="{E200C5BD-F8C0-4780-AA60-F04992C94C82}">
    <text>No hay registro fotográfico</text>
  </threadedComment>
  <threadedComment ref="G43" dT="2025-05-29T14:46:34.30" personId="{BF17FB5E-5075-4DC3-9348-53F544462E4C}" id="{EAB396EE-7D77-41B9-8E84-46ADAD7ED24F}">
    <text>Hay 80 sustancias químicas y solo hay 66 FDS</text>
  </threadedComment>
  <threadedComment ref="G45" dT="2025-05-29T14:48:25.34" personId="{BF17FB5E-5075-4DC3-9348-53F544462E4C}" id="{1ABC0805-5337-458C-A2D6-35F57DA9545B}">
    <text>Hay 80 sustancias químicas y solo hay 55 tarjetas de seguridad</text>
  </threadedComment>
  <threadedComment ref="E47" dT="2025-04-01T18:04:52.90" personId="{BF17FB5E-5075-4DC3-9348-53F544462E4C}" id="{514C8249-A747-4094-9438-096E0ACE7397}">
    <text xml:space="preserve">No se ha gestionado el simulacro ambiental
</text>
  </threadedComment>
  <threadedComment ref="D52" dT="2025-03-19T12:55:18.52" personId="{BF17FB5E-5075-4DC3-9348-53F544462E4C}" id="{9861CAAD-2FA4-4BC4-B94F-08A5DB691FD4}">
    <text>Cargar información de la trasversal de control de plagas.</text>
  </threadedComment>
</ThreadedComments>
</file>

<file path=xl/threadedComments/threadedComment5.xml><?xml version="1.0" encoding="utf-8"?>
<ThreadedComments xmlns="http://schemas.microsoft.com/office/spreadsheetml/2018/threadedcomments" xmlns:x="http://schemas.openxmlformats.org/spreadsheetml/2006/main">
  <threadedComment ref="D10" dT="2025-02-21T14:16:14.80" personId="{BF17FB5E-5075-4DC3-9348-53F544462E4C}" id="{2EF79376-1940-46E7-8F57-3726FD56A07A}">
    <text>Cargar la divulgación</text>
  </threadedComment>
  <threadedComment ref="D11" dT="2025-02-21T14:35:55.94" personId="{BF17FB5E-5075-4DC3-9348-53F544462E4C}" id="{7DECB618-29AC-4F26-8788-BB48281D6E9F}">
    <text>Actualizar la matriz de R y O para el año 2025 y realizar la respectiva divulgación. Considerar el tema del Cambio Climático.</text>
  </threadedComment>
  <threadedComment ref="D15" dT="2025-02-21T15:23:11.87" personId="{BF17FB5E-5075-4DC3-9348-53F544462E4C}" id="{9DE4739D-7AA7-4041-9641-EE059A55A8E2}">
    <text>Constar en la matriz todo el tipo de comunicaciones que se deben realizar en los contratos, charlas, campañas, matrices, informes, etc.</text>
  </threadedComment>
  <threadedComment ref="E17" dT="2025-04-01T17:55:33.34" personId="{BF17FB5E-5075-4DC3-9348-53F544462E4C}" id="{D4D7CAA6-F2CC-4CED-A78A-B957919A530C}">
    <text xml:space="preserve">No se tiene aun gestionado la pesa en la sede para el aforo de residuos ordinarios
</text>
  </threadedComment>
  <threadedComment ref="F17" dT="2025-04-28T14:43:13.50" personId="{BF17FB5E-5075-4DC3-9348-53F544462E4C}" id="{75663B33-5B97-4EBC-9F3C-BF0FDD933C9B}">
    <text>Solo se tiene aforo de la guaca, falta el de la sede.</text>
  </threadedComment>
  <threadedComment ref="G19" dT="2025-05-29T13:34:19.54" personId="{BF17FB5E-5075-4DC3-9348-53F544462E4C}" id="{1901B2F6-E3E0-4B44-AFDE-EEC93D013A8B}">
    <text>Cambiaron de proveedor</text>
  </threadedComment>
  <threadedComment ref="H21" dT="2025-07-01T21:13:33.32" personId="{F075DDE9-412A-48C5-923A-4E0426C582B0}" id="{2134F193-99AC-4548-99A4-35FF227E76F9}">
    <text>Proveedor no ha subido las certificaciones</text>
  </threadedComment>
  <threadedComment ref="H22" dT="2025-07-01T21:15:12.85" personId="{F075DDE9-412A-48C5-923A-4E0426C582B0}" id="{FCB1EEE4-C5BD-4CF5-8546-732C9E4364BA}">
    <text>No se entrego en este mes la remesa</text>
  </threadedComment>
  <threadedComment ref="E23" dT="2025-04-01T17:57:03.45" personId="{BF17FB5E-5075-4DC3-9348-53F544462E4C}" id="{293A6184-EF9D-4FD4-89D6-81FB812462D1}">
    <text>Se tuvo residuos este mes?</text>
  </threadedComment>
  <threadedComment ref="E24" dT="2025-04-01T17:59:49.30" personId="{BF17FB5E-5075-4DC3-9348-53F544462E4C}" id="{BCE9FDAB-E016-491E-9778-51126D8D00D9}">
    <text xml:space="preserve">No se tiene totalmente actualizada la matriz de generación y disposición de residuos solidos.
</text>
  </threadedComment>
  <threadedComment ref="H26" dT="2025-06-24T21:37:43.42" personId="{F075DDE9-412A-48C5-923A-4E0426C582B0}" id="{5548029E-F8B0-48DA-AA36-105128B6206F}">
    <text xml:space="preserve">No se hizo en este mes </text>
  </threadedComment>
  <threadedComment ref="I28" dT="2025-03-19T12:19:50.17" personId="{BF17FB5E-5075-4DC3-9348-53F544462E4C}" id="{DA8138E7-44CD-4DA8-9836-D19E7C7963AF}">
    <text>Cargar documentos a la carpeta y al plan de trabajo.</text>
  </threadedComment>
  <threadedComment ref="D30" dT="2025-03-19T12:22:31.03" personId="{BF17FB5E-5075-4DC3-9348-53F544462E4C}" id="{156B2D43-4FC1-4FA4-A905-602BDD57DE48}">
    <text>No se hizo visita del proveedor.</text>
  </threadedComment>
  <threadedComment ref="E30" dT="2025-03-19T12:22:35.32" personId="{BF17FB5E-5075-4DC3-9348-53F544462E4C}" id="{1F6611AF-EA0A-498B-A384-743EA7909EFB}">
    <text>No se hizo visita del proveedor.</text>
  </threadedComment>
  <threadedComment ref="F31" dT="2025-03-19T12:25:41.37" personId="{BF17FB5E-5075-4DC3-9348-53F544462E4C}" id="{614C0911-F590-41C9-A6BE-D8B4EDA42D13}">
    <text>Cargar el excel de la formación al las carpetas y relacionar el número de personas que lo diligenciaron en el plan de trabajo.</text>
  </threadedComment>
  <threadedComment ref="F32" dT="2025-03-19T12:25:41.37" personId="{BF17FB5E-5075-4DC3-9348-53F544462E4C}" id="{41F4CB4F-ED81-4C10-85EA-4D689E311F5B}">
    <text>Cargar el excel de la formación al las carpetas y relacionar el número de personas que lo diligenciaron en el plan de trabajo.</text>
  </threadedComment>
  <threadedComment ref="F33" dT="2025-03-19T12:25:41.37" personId="{BF17FB5E-5075-4DC3-9348-53F544462E4C}" id="{BEBDEABB-DFC3-4A75-997D-E7838A18756B}">
    <text>Cargar el excel de la formación al las carpetas y relacionar el número de personas que lo diligenciaron en el plan de trabajo.</text>
  </threadedComment>
  <threadedComment ref="H33" dT="2025-07-01T21:28:25.72" personId="{F075DDE9-412A-48C5-923A-4E0426C582B0}" id="{880527DE-43CE-47C1-96FE-06ECAAA42910}">
    <text xml:space="preserve">Tuvo que subir todas las del año en Marzo </text>
  </threadedComment>
  <threadedComment ref="K34" dT="2025-09-12T15:50:10.96" personId="{BF17FB5E-5075-4DC3-9348-53F544462E4C}" id="{D9E0BBAF-EEA1-4C85-AB71-F76DAF6A58BB}">
    <text>Se tiene un carro con la RTM vencida</text>
  </threadedComment>
  <threadedComment ref="E38" dT="2025-04-01T14:59:24.29" personId="{BF17FB5E-5075-4DC3-9348-53F544462E4C}" id="{EE6A3FA2-8F86-4E8F-9BD0-CBBF34E3A141}">
    <text>Cargar los consumos del 2025</text>
  </threadedComment>
  <threadedComment ref="K38" dT="2025-09-12T15:50:46.16" personId="{BF17FB5E-5075-4DC3-9348-53F544462E4C}" id="{3EC36B3C-089D-4EEA-9723-D8F1A98699EA}">
    <text>Falta el mes de agosto</text>
  </threadedComment>
  <threadedComment ref="E39" dT="2025-04-01T18:03:58.35" personId="{BF17FB5E-5075-4DC3-9348-53F544462E4C}" id="{F6D511B8-F6EF-405A-996F-11B6AC5DA059}">
    <text>No se tiene actualizada la matriz de identificación de sustancias químicas.</text>
  </threadedComment>
  <threadedComment ref="G39" dT="2025-05-29T14:46:24.31" personId="{BF17FB5E-5075-4DC3-9348-53F544462E4C}" id="{78A5EC67-C458-48C7-94FE-DD2558FD100F}">
    <text>Hay 80 sustancias químicas y solo hay 66 FDS</text>
  </threadedComment>
  <threadedComment ref="H39" dT="2025-07-01T20:06:18.92" personId="{F075DDE9-412A-48C5-923A-4E0426C582B0}" id="{DFD75C1C-EEC4-4860-8DEB-BD1C65C14786}">
    <text>No hay la misma cantidad de FDS y sustancias</text>
  </threadedComment>
  <threadedComment ref="K40" dT="2025-09-12T15:56:05.22" personId="{BF17FB5E-5075-4DC3-9348-53F544462E4C}" id="{4425C449-ABC1-4689-BA87-CC2373F54337}">
    <text>Decirle a la lider ambiental que estas impresiones deben ser a color, el color indica la compatibilidad de la sustancia</text>
  </threadedComment>
  <threadedComment ref="H41" dT="2025-07-01T20:08:26.52" personId="{F075DDE9-412A-48C5-923A-4E0426C582B0}" id="{5E2A3536-9613-463C-818E-B41B0304B147}">
    <text>No hay registro fotográfico</text>
  </threadedComment>
  <threadedComment ref="G43" dT="2025-05-29T14:46:34.30" personId="{BF17FB5E-5075-4DC3-9348-53F544462E4C}" id="{3C2D319A-4F79-423C-988D-AF2137539BC1}">
    <text>Hay 80 sustancias químicas y solo hay 66 FDS</text>
  </threadedComment>
  <threadedComment ref="G45" dT="2025-05-29T14:48:25.34" personId="{BF17FB5E-5075-4DC3-9348-53F544462E4C}" id="{9EACDB3B-920E-4C85-9AF5-76CCC66F3104}">
    <text>Hay 80 sustancias químicas y solo hay 55 tarjetas de seguridad</text>
  </threadedComment>
  <threadedComment ref="E47" dT="2025-04-01T18:04:52.90" personId="{BF17FB5E-5075-4DC3-9348-53F544462E4C}" id="{DA2CC315-F0B8-4E7D-97BF-D69264322AA7}">
    <text xml:space="preserve">No se ha gestionado el simulacro ambiental
</text>
  </threadedComment>
  <threadedComment ref="D52" dT="2025-03-19T12:55:18.52" personId="{BF17FB5E-5075-4DC3-9348-53F544462E4C}" id="{D4A3D10C-B8CB-474B-870A-50545923E157}">
    <text>Cargar información de la trasversal de control de plagas.</text>
  </threadedComment>
</ThreadedComments>
</file>

<file path=xl/threadedComments/threadedComment6.xml><?xml version="1.0" encoding="utf-8"?>
<ThreadedComments xmlns="http://schemas.microsoft.com/office/spreadsheetml/2018/threadedcomments" xmlns:x="http://schemas.openxmlformats.org/spreadsheetml/2006/main">
  <threadedComment ref="J12" dT="2025-09-12T18:06:50.72" personId="{BF17FB5E-5075-4DC3-9348-53F544462E4C}" id="{67DA605A-71C1-4D97-A152-D9E13EF5AA5E}">
    <text>No se tiene cargue de la matriz en el plan de trabajo, ellos enviaron el e documento a la transversal de la matriz, se aprobó pero no se tiene cargue del documento.</text>
  </threadedComment>
  <threadedComment ref="L19" dT="2025-10-16T14:51:17.79" personId="{BF17FB5E-5075-4DC3-9348-53F544462E4C}" id="{B7D911AC-0848-47A5-AAD1-9E7C03CEC429}">
    <text>No se generó residuos.</text>
  </threadedComment>
</ThreadedComments>
</file>

<file path=xl/threadedComments/threadedComment7.xml><?xml version="1.0" encoding="utf-8"?>
<ThreadedComments xmlns="http://schemas.microsoft.com/office/spreadsheetml/2018/threadedcomments" xmlns:x="http://schemas.openxmlformats.org/spreadsheetml/2006/main">
  <threadedComment ref="D11" dT="2025-03-27T14:12:25.57" personId="{BF17FB5E-5075-4DC3-9348-53F544462E4C}" id="{C078B396-9B40-4422-B05D-C025311361B3}">
    <text xml:space="preserve">Actualizar la matriz respecto a la novedad del Cambio Climático y socializarlo con el personal del contrato. </text>
  </threadedComment>
  <threadedComment ref="D15" dT="2025-03-07T16:19:15.67" personId="{BF17FB5E-5075-4DC3-9348-53F544462E4C}" id="{CCB56B6A-EE79-4A34-A554-AE911B69C26F}">
    <text>Cargar un correo (si no se tiene solicitarle al ambiental) que se comparta como soporte para el plan de trabajo.</text>
  </threadedComment>
  <threadedComment ref="D20" dT="2025-03-07T16:23:44.52" personId="{BF17FB5E-5075-4DC3-9348-53F544462E4C}" id="{C7B7165E-5F06-4AC2-818B-5EA0B9318AD2}">
    <text>Divulgación de la actualización de la matriz. Realizar una actualización a la matriz de reisgos y oportunidades.</text>
  </threadedComment>
  <threadedComment ref="D22" dT="2025-03-27T16:27:58.58" personId="{BF17FB5E-5075-4DC3-9348-53F544462E4C}" id="{1CD4BE2E-8B64-439D-AE50-16C6C9F58D10}">
    <text>Se cargo la evidencia de la charla ambiental que se realizó de aspectos e impactos ambientales. Sin embargo, se debe socializar el la revisión/actualización de la matriz de aspectos e impactos propios del contrato.</text>
  </threadedComment>
  <threadedComment ref="D23" dT="2025-03-07T16:26:48.92" personId="{BF17FB5E-5075-4DC3-9348-53F544462E4C}" id="{FCF535D0-76A9-4CAB-9FCA-4A19F1A50AE1}">
    <text>Cargar la matriz que se envió al correo de la actualización de la matriz legal.</text>
  </threadedComment>
  <threadedComment ref="D24" dT="2025-03-07T16:28:13.37" personId="{BF17FB5E-5075-4DC3-9348-53F544462E4C}" id="{4997D5D8-43D8-4371-A458-7B6FDBD0C5A1}">
    <text>Yo les envié el acta de este año.</text>
  </threadedComment>
  <threadedComment ref="D25" dT="2025-03-07T16:31:17.73" personId="{BF17FB5E-5075-4DC3-9348-53F544462E4C}" id="{0A3786B5-C1EF-4F1E-A680-DD047CBA13A2}">
    <text>El acta que esta cargada, no corresponde a la información solicitada.</text>
  </threadedComment>
  <threadedComment ref="D26" dT="2025-03-27T14:45:20.01" personId="{BF17FB5E-5075-4DC3-9348-53F544462E4C}" id="{8E5B651B-4115-4AE8-ADFB-42D0E1B2B137}">
    <text>Divulgar el documento cargado.</text>
  </threadedComment>
  <threadedComment ref="D27" dT="2025-03-27T14:44:49.97" personId="{BF17FB5E-5075-4DC3-9348-53F544462E4C}" id="{DB991542-8D34-4441-B2EA-78F155FE7869}">
    <text xml:space="preserve">Cargar los objetivos que se socializaron a nivel empresa. </text>
  </threadedComment>
  <threadedComment ref="D30" dT="2025-03-07T16:39:25.70" personId="{BF17FB5E-5075-4DC3-9348-53F544462E4C}" id="{4A95415D-67CF-4BDA-9417-D3463DA80697}">
    <text>Incluir recursos en temas de insumos, proveedores, todo lo relacionado al funcionamiento del sistema de gestión ambiental.</text>
  </threadedComment>
  <threadedComment ref="D31" dT="2025-03-07T16:39:52.17" personId="{BF17FB5E-5075-4DC3-9348-53F544462E4C}" id="{36394055-B88A-4968-8614-FD3C88C84FD4}">
    <text>Relacionar los soportes del presupuesto (facturas)</text>
  </threadedComment>
  <threadedComment ref="D35" dT="2025-03-07T16:41:51.22" personId="{BF17FB5E-5075-4DC3-9348-53F544462E4C}" id="{5B881596-1D33-4BF5-9A68-8CA0577FB788}">
    <text>Actualización de la matriz respecto al control que se tiene desde proceso transversal, sobre las charlas ambientales semanales y del link de evaluación. Además, este documento ya cumple con un año de actualización, se debe hacer revisión de novedades.</text>
  </threadedComment>
  <threadedComment ref="D36" dT="2025-03-27T16:51:31.48" personId="{BF17FB5E-5075-4DC3-9348-53F544462E4C}" id="{76A0DBDA-7F66-4FF0-86C2-CAD53F16C4BB}">
    <text>Cargar el documento del listado de maestro de documentos del SIG</text>
  </threadedComment>
  <threadedComment ref="D37" dT="2025-03-27T16:51:57.56" personId="{BF17FB5E-5075-4DC3-9348-53F544462E4C}" id="{BBAD34AA-8D79-48C2-A6EC-8C206EB821CF}">
    <text>Relacionar los documentos que son eexternos que se usan en DISEÑO</text>
  </threadedComment>
  <threadedComment ref="E39" dT="2025-03-27T16:59:10.61" personId="{BF17FB5E-5075-4DC3-9348-53F544462E4C}" id="{D4060570-4914-4D64-8FA7-B455926AC6EB}">
    <text>No se tiene registro fotográfico de los puntos ecológicos.</text>
  </threadedComment>
  <threadedComment ref="E41" dT="2025-03-27T16:59:10.61" personId="{BF17FB5E-5075-4DC3-9348-53F544462E4C}" id="{CCCD029F-D387-49A0-9123-EFB2BD736F45}">
    <text>No se tiene registro fotográfico de los puntos ecológicos.</text>
  </threadedComment>
  <threadedComment ref="D42" dT="2025-03-27T17:03:18.64" personId="{BF17FB5E-5075-4DC3-9348-53F544462E4C}" id="{9E815DF6-F165-4888-A97D-0B9067D9C425}">
    <text>Se ha tenido recolección de aprovechables estos meses?</text>
  </threadedComment>
  <threadedComment ref="E42" dT="2025-03-27T17:03:18.64" personId="{BF17FB5E-5075-4DC3-9348-53F544462E4C}" id="{72D282E8-8E38-4C24-84E7-247DDCFEB6F7}">
    <text>Se ha tenido recolección de aprovechables estos meses?</text>
  </threadedComment>
  <threadedComment ref="D44" dT="2025-03-27T17:03:18.64" personId="{BF17FB5E-5075-4DC3-9348-53F544462E4C}" id="{9B4C9B95-3AE5-44FD-B061-60D799D47EAE}">
    <text>Se ha tenido recolección de RESPEL estos meses?</text>
  </threadedComment>
  <threadedComment ref="E44" dT="2025-03-27T17:03:18.64" personId="{BF17FB5E-5075-4DC3-9348-53F544462E4C}" id="{C94F7D82-CFB2-42DA-9598-D07DBC090D46}">
    <text>Se ha tenido recolección de RESPEL estos meses?</text>
  </threadedComment>
  <threadedComment ref="E53" dT="2025-03-27T17:07:12.32" personId="{BF17FB5E-5075-4DC3-9348-53F544462E4C}" id="{1C035670-DACE-4AF0-BE1F-A4E2D1DCF987}">
    <text>No se tiene diligenciamiento de la matriz hasta el mes de febrero. Cargar la matriz actualizada.</text>
  </threadedComment>
  <threadedComment ref="E88" dT="2025-03-27T17:23:16.88" personId="{BF17FB5E-5075-4DC3-9348-53F544462E4C}" id="{C5861273-21FB-47A5-9768-49854E78EB3B}">
    <text>No se ha realizado la gestión de la sede frente a las actividades de saneamiento básico.</text>
  </threadedComment>
  <threadedComment ref="E89" dT="2025-03-27T17:23:16.88" personId="{BF17FB5E-5075-4DC3-9348-53F544462E4C}" id="{32C162E0-37D7-4236-8231-51129A3F6A6C}">
    <text>No se ha realizado la gestión de la sede frente a las actividades de saneamiento básico.</text>
  </threadedComment>
  <threadedComment ref="E90" dT="2025-03-27T17:23:16.88" personId="{BF17FB5E-5075-4DC3-9348-53F544462E4C}" id="{60C35FFF-B4D4-4627-A7E2-CD9E2FEEFA1D}">
    <text>No se ha realizado la gestión de la sede frente a las actividades de saneamiento básico.</text>
  </threadedComment>
  <threadedComment ref="E99" dT="2025-03-27T17:29:37.13" personId="{BF17FB5E-5075-4DC3-9348-53F544462E4C}" id="{4133112B-C8E3-4B80-936A-5E8D767748DD}">
    <text>Solicitar soportes de las charlas diligenciadas.</text>
  </threadedComment>
  <threadedComment ref="E117" dT="2025-03-27T17:35:43.21" personId="{BF17FB5E-5075-4DC3-9348-53F544462E4C}" id="{E8DC128F-DB9C-4A20-B1ED-C6B366411BDB}">
    <text>Imprimir y pegar en donde estan las sustancias químicas de aseo, la matriz de compatibilidad, sino se tiene, solicitar al área transversal matriz de servicios generales.</text>
  </threadedComment>
  <threadedComment ref="E120" dT="2025-03-27T17:37:10.67" personId="{BF17FB5E-5075-4DC3-9348-53F544462E4C}" id="{AC6FCD44-1A3D-47D6-A1B8-837FDBF1DA7D}">
    <text>Se tienen 13 sustancias identificadas en la matriz, pero se tienen 16 FDS, identificar si se debe eliminar FDS o complementar la matriz.</text>
  </threadedComment>
  <threadedComment ref="E122" dT="2025-03-27T17:37:42.30" personId="{BF17FB5E-5075-4DC3-9348-53F544462E4C}" id="{59A2950D-7D72-42C6-99EA-E578AA4480CA}">
    <text>Descargar los PDF de las tarjetas de emergencia.</text>
  </threadedComment>
  <threadedComment ref="E129" dT="2025-03-27T17:49:46.90" personId="{BF17FB5E-5075-4DC3-9348-53F544462E4C}" id="{2314B08A-E23A-469A-9CC3-6E5B323298A6}">
    <text>Se han tenido reporte de incidentes ambientales?</text>
  </threadedComment>
  <threadedComment ref="E130" dT="2025-03-27T17:49:56.25" personId="{BF17FB5E-5075-4DC3-9348-53F544462E4C}" id="{EC1067DE-0602-4392-814F-F729A4B1CC83}">
    <text>Se han tenido reporte de incidentes ambientales?</text>
  </threadedComment>
  <threadedComment ref="E131" dT="2025-03-27T17:49:59.62" personId="{BF17FB5E-5075-4DC3-9348-53F544462E4C}" id="{EAA1B82E-725C-411A-A7AF-F6D1C1F1B391}">
    <text>Se han tenido reporte de incidentes ambientales?</text>
  </threadedComment>
  <threadedComment ref="E135" dT="2025-03-27T17:51:05.09" personId="{BF17FB5E-5075-4DC3-9348-53F544462E4C}" id="{BD1BCB2D-9523-49F0-87D7-EB00C6F11E4B}">
    <text>No se tiene reporte de capacitación en AXA en el mes de febrero.</text>
  </threadedComment>
  <threadedComment ref="E149" dT="2025-03-27T19:33:57.66" personId="{BF17FB5E-5075-4DC3-9348-53F544462E4C}" id="{82036884-51E3-48BB-9C2C-22EC80021A91}">
    <text>No se usa el formato de inspecciones actualizado para este ítem.</text>
  </threadedComment>
  <threadedComment ref="E150" dT="2025-03-27T19:34:14.32" personId="{BF17FB5E-5075-4DC3-9348-53F544462E4C}" id="{B4F5C719-B3A5-4DB4-95D6-050020C6C467}">
    <text>No se usa el formato de inspecciones actualizado para este ítem.</text>
  </threadedComment>
  <threadedComment ref="E151" dT="2025-03-27T19:34:19.85" personId="{BF17FB5E-5075-4DC3-9348-53F544462E4C}" id="{54379599-2DB9-4E3A-BFBF-D55DBDA9E564}">
    <text>No se usa el formato de inspecciones actualizado para este ítem.</text>
  </threadedComment>
</ThreadedComments>
</file>

<file path=xl/threadedComments/threadedComment8.xml><?xml version="1.0" encoding="utf-8"?>
<ThreadedComments xmlns="http://schemas.microsoft.com/office/spreadsheetml/2018/threadedcomments" xmlns:x="http://schemas.openxmlformats.org/spreadsheetml/2006/main">
  <threadedComment ref="D11" dT="2025-03-27T14:12:25.57" personId="{BF17FB5E-5075-4DC3-9348-53F544462E4C}" id="{27B0F7A6-008F-4B5A-874B-C7193480F5FC}">
    <text xml:space="preserve">Actualizar la matriz respecto a la novedad del Cambio Climático y socializarlo con el personal del contrato. </text>
  </threadedComment>
  <threadedComment ref="D15" dT="2025-03-07T16:19:15.67" personId="{BF17FB5E-5075-4DC3-9348-53F544462E4C}" id="{5A42BB7A-C086-4D48-879C-C21A2B6746DD}">
    <text>Cargar un correo (si no se tiene solicitarle al ambiental) que se comparta como soporte para el plan de trabajo.</text>
  </threadedComment>
  <threadedComment ref="D20" dT="2025-03-07T16:23:44.52" personId="{BF17FB5E-5075-4DC3-9348-53F544462E4C}" id="{1788DBE7-73FC-43DC-B921-0AED8230ADFA}">
    <text>Divulgación de la actualización de la matriz. Realizar una actualización a la matriz de reisgos y oportunidades.</text>
  </threadedComment>
  <threadedComment ref="D22" dT="2025-03-27T16:27:58.58" personId="{BF17FB5E-5075-4DC3-9348-53F544462E4C}" id="{5A3FF7D6-22B2-41DB-AE29-1604B4479D59}">
    <text>Se cargo la evidencia de la charla ambiental que se realizó de aspectos e impactos ambientales. Sin embargo, se debe socializar el la revisión/actualización de la matriz de aspectos e impactos propios del contrato.</text>
  </threadedComment>
  <threadedComment ref="D23" dT="2025-03-07T16:26:48.92" personId="{BF17FB5E-5075-4DC3-9348-53F544462E4C}" id="{D50C1721-AD67-4925-95D0-EA5318EC9E33}">
    <text>Cargar la matriz que se envió al correo de la actualización de la matriz legal.</text>
  </threadedComment>
  <threadedComment ref="D24" dT="2025-03-07T16:28:13.37" personId="{BF17FB5E-5075-4DC3-9348-53F544462E4C}" id="{0502E7E8-5C75-4FD0-B429-5BB54230E531}">
    <text>Yo les envié el acta de este año.</text>
  </threadedComment>
  <threadedComment ref="D25" dT="2025-03-07T16:31:17.73" personId="{BF17FB5E-5075-4DC3-9348-53F544462E4C}" id="{DC33327C-58F6-4249-A038-F8E8394DFE5E}">
    <text>El acta que esta cargada, no corresponde a la información solicitada.</text>
  </threadedComment>
  <threadedComment ref="D26" dT="2025-03-27T14:45:20.01" personId="{BF17FB5E-5075-4DC3-9348-53F544462E4C}" id="{C0752117-6770-4F5E-80B5-B352A11AA255}">
    <text>Divulgar el documento cargado.</text>
  </threadedComment>
  <threadedComment ref="D27" dT="2025-03-27T14:44:49.97" personId="{BF17FB5E-5075-4DC3-9348-53F544462E4C}" id="{663D23F4-973B-40BE-A59A-0A87DD75A1B8}">
    <text xml:space="preserve">Cargar los objetivos que se socializaron a nivel empresa. </text>
  </threadedComment>
  <threadedComment ref="D30" dT="2025-03-07T16:39:25.70" personId="{BF17FB5E-5075-4DC3-9348-53F544462E4C}" id="{043515F6-0DAF-4C67-BFD0-D30FD7EF16B0}">
    <text>Faltan agregar recursos, no solo el salario y las TCM</text>
  </threadedComment>
  <threadedComment ref="D31" dT="2025-03-07T16:39:52.17" personId="{BF17FB5E-5075-4DC3-9348-53F544462E4C}" id="{D7B963F4-65FB-4AF2-BB37-2C1DC1B4EC26}">
    <text>Relacionar los soportes del presupuesto (facturas)</text>
  </threadedComment>
  <threadedComment ref="D35" dT="2025-03-07T16:41:51.22" personId="{BF17FB5E-5075-4DC3-9348-53F544462E4C}" id="{D383FEC8-755B-40D0-BDE3-F82BCB9E6B3A}">
    <text>Actualización de la matriz respecto al control que se tiene desde proceso transversal, sobre las charlas ambientales semanales y del link de evaluación. Además, este documento ya cumple con un año de actualización, se debe hacer revisión de novedades.</text>
  </threadedComment>
  <threadedComment ref="D36" dT="2025-03-27T16:51:31.48" personId="{BF17FB5E-5075-4DC3-9348-53F544462E4C}" id="{3DC0102E-A96C-40CE-AB0A-825772389CB0}">
    <text>Cargar el documento del listado de maestro de documentos del SIG</text>
  </threadedComment>
  <threadedComment ref="D37" dT="2025-03-27T16:51:57.56" personId="{BF17FB5E-5075-4DC3-9348-53F544462E4C}" id="{DAF8679B-6837-44F1-BD3D-3BC979F9A298}">
    <text>Relacionar los documentos que son eexternos que se usan en DISEÑO</text>
  </threadedComment>
  <threadedComment ref="E39" dT="2025-03-27T16:59:10.61" personId="{BF17FB5E-5075-4DC3-9348-53F544462E4C}" id="{73530742-31ED-4D31-8D93-6E02D23BCD13}">
    <text>No se tiene registro fotográfico de los puntos ecológicos.</text>
  </threadedComment>
  <threadedComment ref="E40" dT="2025-03-27T16:58:03.35" personId="{BF17FB5E-5075-4DC3-9348-53F544462E4C}" id="{9117C9AA-938B-436A-B0EE-F326101165D8}">
    <text>Utilizar el formato que se tienes desde el proceso transversal.</text>
  </threadedComment>
  <threadedComment ref="E41" dT="2025-03-27T16:59:15.04" personId="{BF17FB5E-5075-4DC3-9348-53F544462E4C}" id="{17DA275A-C6CF-4958-A6F8-A55CEB64F047}">
    <text>No se tiene registro fotográfico de los puntos ecológicos.</text>
  </threadedComment>
  <threadedComment ref="D42" dT="2025-03-27T17:03:18.64" personId="{BF17FB5E-5075-4DC3-9348-53F544462E4C}" id="{052F7F1A-42DC-4878-A11E-4800D8AA0C2F}">
    <text>Se ha tenido recolección de aprovechables estos meses?</text>
  </threadedComment>
  <threadedComment ref="E42" dT="2025-03-27T17:03:18.64" personId="{BF17FB5E-5075-4DC3-9348-53F544462E4C}" id="{D2E763D1-9596-4345-964D-208FE57A5CD4}">
    <text>Se ha tenido recolección de aprovechables estos meses?</text>
  </threadedComment>
  <threadedComment ref="D44" dT="2025-03-27T17:03:18.64" personId="{BF17FB5E-5075-4DC3-9348-53F544462E4C}" id="{99A804BE-6D19-4B0C-9B86-E7F048744575}">
    <text>Se ha tenido recolección de RESPEL estos meses?</text>
  </threadedComment>
  <threadedComment ref="E44" dT="2025-03-27T17:03:18.64" personId="{BF17FB5E-5075-4DC3-9348-53F544462E4C}" id="{31262ABF-F649-4593-915A-B721DF321F8F}">
    <text>Se ha tenido recolección de RESPEL estos meses?</text>
  </threadedComment>
  <threadedComment ref="E53" dT="2025-03-27T17:07:12.32" personId="{BF17FB5E-5075-4DC3-9348-53F544462E4C}" id="{5D2FEAF3-9000-4DFF-9F56-9D4684880CCE}">
    <text>No se tiene diligenciamiento de la matriz hasta el mes de febrero. Cargar la matriz actualizada.</text>
  </threadedComment>
  <threadedComment ref="E83" dT="2025-04-01T17:34:29.17" personId="{BF17FB5E-5075-4DC3-9348-53F544462E4C}" id="{8329B14F-4F80-4E3A-A3B5-D3712510E44D}">
    <text>Falta la factura del agua del mes de febrero, ibagué.</text>
  </threadedComment>
  <threadedComment ref="E88" dT="2025-03-27T17:22:14.85" personId="{BF17FB5E-5075-4DC3-9348-53F544462E4C}" id="{ABB9DA5D-7CAC-4525-B908-FF92D62EC93A}">
    <text>Solicitar el certificado del seguimiento de los residuos pos consumo.</text>
  </threadedComment>
  <threadedComment ref="E89" dT="2025-03-27T17:22:17.85" personId="{BF17FB5E-5075-4DC3-9348-53F544462E4C}" id="{948B8BB3-DA26-4B4F-AD1E-E52461A3B9AA}">
    <text>Solicitar el certificado del seguimiento de los residuos pos consumo.</text>
  </threadedComment>
  <threadedComment ref="E90" dT="2025-03-07T17:12:27.13" personId="{BF17FB5E-5075-4DC3-9348-53F544462E4C}" id="{E8FF374F-4281-4FE2-837D-7AE1AFC88D34}">
    <text>El portafolio de la empresa prestadora de servicio solo cuenta con fumigación - Lavado de tanques no se registra y tiene un certificado en editable.</text>
  </threadedComment>
  <threadedComment ref="E99" dT="2025-03-27T17:29:37.13" personId="{BF17FB5E-5075-4DC3-9348-53F544462E4C}" id="{227ECB96-0938-4145-B64F-278D13B29373}">
    <text>Solicitar soportes de las charlas diligenciadas.</text>
  </threadedComment>
  <threadedComment ref="E103" dT="2025-04-01T17:37:38.46" personId="{BF17FB5E-5075-4DC3-9348-53F544462E4C}" id="{146A6A52-9D3B-4C11-BEFE-CE0709D40D84}">
    <text>Cargar soportes de CAMPRO frente a la técnico mecánica de los vehículos del contrato.</text>
  </threadedComment>
  <threadedComment ref="E117" dT="2025-03-27T17:35:43.21" personId="{BF17FB5E-5075-4DC3-9348-53F544462E4C}" id="{E36BB466-A905-4084-A320-3E28642C766B}">
    <text>Imprimir y pegar en donde estan las sustancias químicas de aseo, la matriz de compatibilidad, sino se tiene, solicitar al área transversal matriz de servicios generales.</text>
  </threadedComment>
  <threadedComment ref="E120" dT="2025-03-27T17:37:10.67" personId="{BF17FB5E-5075-4DC3-9348-53F544462E4C}" id="{372C4B29-A082-4F73-9ACC-271D3934B452}">
    <text>Se tienen 13 sustancias identificadas en la matriz, pero se tienen 16 FDS, identificar si se debe eliminar FDS o complementar la matriz.</text>
  </threadedComment>
  <threadedComment ref="E122" dT="2025-03-27T17:37:42.30" personId="{BF17FB5E-5075-4DC3-9348-53F544462E4C}" id="{25A63C71-A813-4811-857C-2D1E15AC85D2}">
    <text>Descargar los PDF de las tarjetas de emergencia.</text>
  </threadedComment>
  <threadedComment ref="E129" dT="2025-03-27T17:49:46.90" personId="{BF17FB5E-5075-4DC3-9348-53F544462E4C}" id="{90D4E452-76E3-46B9-95BE-CB9151797AFB}">
    <text>Se han tenido reporte de incidentes ambientales?</text>
  </threadedComment>
  <threadedComment ref="E130" dT="2025-03-27T17:49:56.25" personId="{BF17FB5E-5075-4DC3-9348-53F544462E4C}" id="{FE26EB60-FC2D-4497-8B71-8AA76F0981E6}">
    <text>Se han tenido reporte de incidentes ambientales?</text>
  </threadedComment>
  <threadedComment ref="E131" dT="2025-03-27T17:49:59.62" personId="{BF17FB5E-5075-4DC3-9348-53F544462E4C}" id="{E0E208CB-E07D-465E-8142-2C867B4770A0}">
    <text>Se han tenido reporte de incidentes ambientales?</text>
  </threadedComment>
  <threadedComment ref="E135" dT="2025-03-27T17:51:05.09" personId="{BF17FB5E-5075-4DC3-9348-53F544462E4C}" id="{35D6787B-71D9-40C7-B091-64242FA3116D}">
    <text>No se tiene reporte de capacitación en AXA en el mes de febrero.</text>
  </threadedComment>
  <threadedComment ref="E149" dT="2025-03-27T19:33:57.66" personId="{BF17FB5E-5075-4DC3-9348-53F544462E4C}" id="{02B95533-A841-4DA8-8238-2CA825052474}">
    <text>No se usa el formato de inspecciones actualizado para este ítem.</text>
  </threadedComment>
  <threadedComment ref="E150" dT="2025-03-27T19:34:14.32" personId="{BF17FB5E-5075-4DC3-9348-53F544462E4C}" id="{6B26C972-9833-494F-A6CC-2B6E42CB753E}">
    <text>No se usa el formato de inspecciones actualizado para este ítem.</text>
  </threadedComment>
  <threadedComment ref="E151" dT="2025-03-27T19:34:19.85" personId="{BF17FB5E-5075-4DC3-9348-53F544462E4C}" id="{B4896013-9CD5-4107-AA58-975E2ACC876F}">
    <text>No se usa el formato de inspecciones actualizado para este ítem.</text>
  </threadedComment>
  <threadedComment ref="E154" dT="2025-04-01T17:39:44.41" personId="{BF17FB5E-5075-4DC3-9348-53F544462E4C}" id="{065B0F76-CFFE-4D14-AE97-EDE72852302E}">
    <text>No se tiene reporte de desempeño ambiental</text>
  </threadedComment>
</ThreadedComments>
</file>

<file path=xl/threadedComments/threadedComment9.xml><?xml version="1.0" encoding="utf-8"?>
<ThreadedComments xmlns="http://schemas.microsoft.com/office/spreadsheetml/2018/threadedcomments" xmlns:x="http://schemas.openxmlformats.org/spreadsheetml/2006/main">
  <threadedComment ref="D11" dT="2025-02-13T20:06:30.61" personId="{BF17FB5E-5075-4DC3-9348-53F544462E4C}" id="{006F8C4C-1638-49BB-A118-CE8B25AE451B}">
    <text>Actualizar todas las estrategias.</text>
  </threadedComment>
  <threadedComment ref="E20" dT="2025-03-13T12:31:03.42" personId="{BF17FB5E-5075-4DC3-9348-53F544462E4C}" id="{DF70E3B5-52CE-49C8-8C22-06A2A04EA7B5}">
    <text>Se tienen las fechas de los riesgos 2021, actualizarlos al 2025</text>
  </threadedComment>
  <threadedComment ref="E21" dT="2025-03-13T12:38:38.89" personId="{BF17FB5E-5075-4DC3-9348-53F544462E4C}" id="{8555EC79-23AE-4F03-960D-0ECEA0CF5103}">
    <text xml:space="preserve">Realizar la revisión de la matriz de aspectos  e impactos y realizar las respectivas actualizaciones. </text>
  </threadedComment>
  <threadedComment ref="E22" dT="2025-03-13T12:39:47.06" personId="{BF17FB5E-5075-4DC3-9348-53F544462E4C}" id="{3680E9E5-97E7-4E37-BC7C-3FF56B6C3907}">
    <text>Una vez chequeada, hacer la divulgación</text>
  </threadedComment>
  <threadedComment ref="E27" dT="2025-03-13T12:41:56.32" personId="{BF17FB5E-5075-4DC3-9348-53F544462E4C}" id="{EC372A71-A1D2-4EF3-8532-E2F6448FBFEE}">
    <text>Cargar los objetivos 2025</text>
  </threadedComment>
  <threadedComment ref="E30" dT="2025-03-13T12:43:30.67" personId="{BF17FB5E-5075-4DC3-9348-53F544462E4C}" id="{DA5E9ECC-138F-44DB-8D12-ECA334CA90F7}">
    <text>Legalizar la matriz del presupuesto y cargar los recursos que se planean utilizar.</text>
  </threadedComment>
  <threadedComment ref="E31" dT="2025-03-13T12:44:00.79" personId="{BF17FB5E-5075-4DC3-9348-53F544462E4C}" id="{57BB9A51-B0FF-438E-88BC-3309ADA6C23D}">
    <text>Actualizar con base a lo anterior.</text>
  </threadedComment>
  <threadedComment ref="E35" dT="2025-03-13T12:48:23.37" personId="{BF17FB5E-5075-4DC3-9348-53F544462E4C}" id="{65B87B24-3612-409D-A692-600C309D6335}">
    <text xml:space="preserve">Actualizar la novedad de las comunicaciones de las charlas ambientales. </text>
  </threadedComment>
  <threadedComment ref="E36" dT="2025-03-13T12:49:32.94" personId="{BF17FB5E-5075-4DC3-9348-53F544462E4C}" id="{AB214814-9D5F-40CC-AA99-388A22550F50}">
    <text>Cargar documento.</text>
  </threadedComment>
  <threadedComment ref="D40" dT="2025-02-13T19:09:04.67" personId="{BF17FB5E-5075-4DC3-9348-53F544462E4C}" id="{57836AF6-7987-4BC4-B006-FE730EF85382}">
    <text>Utilizar el formato propio de EQUANS</text>
  </threadedComment>
  <threadedComment ref="E40" dT="2025-03-13T13:59:50.75" personId="{BF17FB5E-5075-4DC3-9348-53F544462E4C}" id="{8B436209-F278-4DB1-9BB7-CDF18708B725}">
    <text>Utilizar el formato propio de EQUANS</text>
  </threadedComment>
  <threadedComment ref="F40" dT="2025-04-09T17:57:06.46" personId="{BF17FB5E-5075-4DC3-9348-53F544462E4C}" id="{4E7904B0-54BE-48EB-9BAF-30CFD1A3EC30}">
    <text>El personal de servicios generales perdió la hoja del registro de los residuos.</text>
  </threadedComment>
  <threadedComment ref="E41" dT="2025-03-13T14:00:43.70" personId="{BF17FB5E-5075-4DC3-9348-53F544462E4C}" id="{B2B47C32-6483-4E2D-B602-F7B76C1E85A3}">
    <text>Esta desorganizado.</text>
  </threadedComment>
  <threadedComment ref="E42" dT="2025-03-13T14:02:23.09" personId="{BF17FB5E-5075-4DC3-9348-53F544462E4C}" id="{3489990E-45BC-4883-96B3-6F5BC88C1B39}">
    <text>Cargar el soporte del aliado estratégico</text>
  </threadedComment>
  <threadedComment ref="F42" dT="2025-04-09T18:03:26.66" personId="{BF17FB5E-5075-4DC3-9348-53F544462E4C}" id="{B7684C29-3653-4416-8959-497AE5A8DD91}">
    <text>Se tuvo recolección de aprovechables?</text>
  </threadedComment>
  <threadedComment ref="G42" dT="2025-05-08T13:26:02.81" personId="{BF17FB5E-5075-4DC3-9348-53F544462E4C}" id="{28C1B190-3885-459E-952F-737E305F7124}">
    <text>En el mes de abril hubo recolección de aprovechables?</text>
  </threadedComment>
  <threadedComment ref="D43" dT="2025-02-13T19:16:43.64" personId="{BF17FB5E-5075-4DC3-9348-53F544462E4C}" id="{801E75C3-E9E6-425A-BEB1-D297EB67361D}">
    <text>Preguntar si han realizado entrega de residuos.</text>
  </threadedComment>
  <threadedComment ref="F44" dT="2025-04-09T18:04:23.10" personId="{BF17FB5E-5075-4DC3-9348-53F544462E4C}" id="{9DA9C671-CBCE-4A0B-A972-B51B05F5D2F1}">
    <text>Han tenido recolección de RESPEL?</text>
  </threadedComment>
  <threadedComment ref="G44" dT="2025-05-08T13:27:12.70" personId="{BF17FB5E-5075-4DC3-9348-53F544462E4C}" id="{84A166E5-1E1B-45A6-B54A-71CEAACB067E}">
    <text>Han tenido entrega de RESPEL?</text>
  </threadedComment>
  <threadedComment ref="G53" dT="2025-05-08T13:28:26.16" personId="{BF17FB5E-5075-4DC3-9348-53F544462E4C}" id="{01BE57A6-DDE8-4801-90D9-BC3D403BBDB4}">
    <text>No hubo recolección de no aprovechables, RESPEL y aprovechables</text>
  </threadedComment>
  <threadedComment ref="D83" dT="2025-06-15T16:57:24.56" personId="{BF17FB5E-5075-4DC3-9348-53F544462E4C}" id="{39292BB7-B9EE-46C4-86D5-269DFB4D0571}">
    <text>Cargar factura de este mes.</text>
  </threadedComment>
  <threadedComment ref="D88" dT="2025-02-13T19:42:32.32" personId="{BF17FB5E-5075-4DC3-9348-53F544462E4C}" id="{8A8D8C2F-6DE5-4ADF-9996-3338D41DB3FF}">
    <text>Cargar Certificado de seguimiento de residuos posconsumo</text>
  </threadedComment>
  <threadedComment ref="G88" dT="2025-04-09T18:48:59.78" personId="{BF17FB5E-5075-4DC3-9348-53F544462E4C}" id="{5C3AAACC-AD23-4A7C-B8CA-7A3E8B9D4F07}">
    <text>Hubo presencia de roedores, se gestiona visita 11 y 25 de abril.</text>
  </threadedComment>
  <threadedComment ref="H88" dT="2025-05-08T13:31:01.27" personId="{BF17FB5E-5075-4DC3-9348-53F544462E4C}" id="{3C41D65F-6094-40A4-A12F-52D3B63B3986}">
    <text>¿Qué les dijo el proveedor para el control de este mes?</text>
  </threadedComment>
  <threadedComment ref="H88" dT="2025-06-24T19:35:02.03" personId="{F075DDE9-412A-48C5-923A-4E0426C582B0}" id="{D8EF0941-7A1F-4241-AC3D-F5B6B6F5C398}" parentId="{3C41D65F-6094-40A4-A12F-52D3B63B3986}">
    <text>no hubo, control de plagas</text>
  </threadedComment>
  <threadedComment ref="D89" dT="2025-02-13T19:42:49.96" personId="{BF17FB5E-5075-4DC3-9348-53F544462E4C}" id="{1217D5B5-9347-4725-9AA5-740DF5640ABD}">
    <text>Cargar Certificado de seguimiento de residuos posconsumo</text>
  </threadedComment>
  <threadedComment ref="L89" dT="2025-05-08T13:41:57.84" personId="{BF17FB5E-5075-4DC3-9348-53F544462E4C}" id="{E8BD4782-EC3A-4010-9B70-57800646022A}">
    <text>Se realizó fumigación en el mes de marzo en la sede, esperar si el proveedor cree conveniente hacer nuevamente fumigación en meses anteriores a septiembre por la presencia de eses de roedores.</text>
  </threadedComment>
  <threadedComment ref="D94" dT="2025-02-13T19:44:31.91" personId="{BF17FB5E-5075-4DC3-9348-53F544462E4C}" id="{6ACEC277-8434-4D95-BEA8-BF5FE598675F}">
    <text>No hubo</text>
  </threadedComment>
  <threadedComment ref="D97" dT="2025-02-13T19:48:25.70" personId="{BF17FB5E-5075-4DC3-9348-53F544462E4C}" id="{2973EA55-7C5E-49D9-A3F3-E447D4A30000}">
    <text>Preguntar si se hace?</text>
  </threadedComment>
  <threadedComment ref="D98" dT="2025-02-13T19:53:53.81" personId="{BF17FB5E-5075-4DC3-9348-53F544462E4C}" id="{6B413E19-0E9D-4CFF-B5B3-6911E1012281}">
    <text>Actualizar datos.</text>
  </threadedComment>
  <threadedComment ref="D101" dT="2025-02-13T19:53:59.54" personId="{BF17FB5E-5075-4DC3-9348-53F544462E4C}" id="{67C0952F-CA44-4137-9458-909D4C7252CE}">
    <text>Actualizar datos.</text>
  </threadedComment>
  <threadedComment ref="D102" dT="2025-02-13T19:54:04.88" personId="{BF17FB5E-5075-4DC3-9348-53F544462E4C}" id="{83A14DC1-E5BE-48C5-88A8-3DACBA689805}">
    <text>Actualizar datos.</text>
  </threadedComment>
  <threadedComment ref="D103" dT="2025-02-13T19:54:08.05" personId="{BF17FB5E-5075-4DC3-9348-53F544462E4C}" id="{1804905E-7B56-4133-9532-7E8B57221860}">
    <text>Actualizar datos.</text>
  </threadedComment>
  <threadedComment ref="D119" dT="2025-03-20T13:15:06.38" personId="{BF17FB5E-5075-4DC3-9348-53F544462E4C}" id="{C7E81BDA-068A-4822-B95E-CED4EACDFE65}">
    <text>No hay evidencias de este mes.</text>
  </threadedComment>
  <threadedComment ref="E119" dT="2025-03-20T13:15:02.64" personId="{BF17FB5E-5075-4DC3-9348-53F544462E4C}" id="{F74B5171-58EC-4EFB-9359-D25A750F9ED5}">
    <text>No hay evidencias de este mes.</text>
  </threadedComment>
  <threadedComment ref="E122" dT="2025-03-20T13:18:02.46" personId="{BF17FB5E-5075-4DC3-9348-53F544462E4C}" id="{FB8489FE-7ED3-401B-BFBB-755A7CACEFC3}">
    <text>Faltan tarjetas de emergencia.</text>
  </threadedComment>
  <threadedComment ref="F122" dT="2025-04-09T19:01:34.55" personId="{BF17FB5E-5075-4DC3-9348-53F544462E4C}" id="{E526F981-4946-4B6E-B63C-7E175D475082}">
    <text>42 sustancias identificadas y hay 23 pdf TE</text>
  </threadedComment>
  <threadedComment ref="G122" dT="2025-04-09T19:01:34.55" personId="{BF17FB5E-5075-4DC3-9348-53F544462E4C}" id="{BDD1CE2D-9960-4D26-9526-0FBFD0B987C1}">
    <text>42 sustancias identificadas y hay 23 pdf TE</text>
  </threadedComment>
  <threadedComment ref="H129" dT="2025-06-24T16:58:51.43" personId="{F075DDE9-412A-48C5-923A-4E0426C582B0}" id="{BFA82927-6AF9-419D-B15E-91CB60610C24}">
    <text>han tenido incidentes ambientales en el último mes</text>
  </threadedComment>
  <threadedComment ref="I154" dT="2025-05-08T14:27:27.69" personId="{BF17FB5E-5075-4DC3-9348-53F544462E4C}" id="{04C9C57E-8B92-40DC-9B93-D81CC3AFB6F5}">
    <text>Realizar informe de desempeño ambiental.</text>
  </threadedComment>
  <threadedComment ref="I155" dT="2025-05-08T14:27:45.00" personId="{BF17FB5E-5075-4DC3-9348-53F544462E4C}" id="{516A23B7-8BBD-4AB9-8C34-340E1AC74E48}">
    <text>Realizar divulgación del informe</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7.xml"/><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microsoft.com/office/2017/10/relationships/threadedComment" Target="../threadedComments/threadedComment8.xml"/><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microsoft.com/office/2017/10/relationships/threadedComment" Target="../threadedComments/threadedComment9.xml"/><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L44"/>
  <sheetViews>
    <sheetView workbookViewId="0">
      <selection activeCell="B13" sqref="B13"/>
    </sheetView>
  </sheetViews>
  <sheetFormatPr baseColWidth="10" defaultColWidth="11.44140625" defaultRowHeight="14.4" x14ac:dyDescent="0.3"/>
  <sheetData>
    <row r="1" spans="1:3" x14ac:dyDescent="0.3">
      <c r="A1" t="s">
        <v>0</v>
      </c>
    </row>
    <row r="2" spans="1:3" x14ac:dyDescent="0.3">
      <c r="A2" s="1" t="s">
        <v>1</v>
      </c>
      <c r="B2" t="s">
        <v>2</v>
      </c>
    </row>
    <row r="3" spans="1:3" x14ac:dyDescent="0.3">
      <c r="A3" s="1" t="s">
        <v>1</v>
      </c>
      <c r="B3" t="s">
        <v>3</v>
      </c>
    </row>
    <row r="4" spans="1:3" x14ac:dyDescent="0.3">
      <c r="A4" s="1" t="s">
        <v>4</v>
      </c>
      <c r="B4" t="s">
        <v>5</v>
      </c>
    </row>
    <row r="5" spans="1:3" x14ac:dyDescent="0.3">
      <c r="A5" s="1" t="s">
        <v>6</v>
      </c>
      <c r="B5" t="s">
        <v>7</v>
      </c>
    </row>
    <row r="6" spans="1:3" x14ac:dyDescent="0.3">
      <c r="A6" t="s">
        <v>8</v>
      </c>
      <c r="B6" t="s">
        <v>9</v>
      </c>
    </row>
    <row r="7" spans="1:3" x14ac:dyDescent="0.3">
      <c r="A7" t="s">
        <v>6</v>
      </c>
      <c r="B7" t="s">
        <v>10</v>
      </c>
    </row>
    <row r="8" spans="1:3" x14ac:dyDescent="0.3">
      <c r="B8" t="s">
        <v>11</v>
      </c>
    </row>
    <row r="9" spans="1:3" x14ac:dyDescent="0.3">
      <c r="A9" t="s">
        <v>8</v>
      </c>
      <c r="B9" t="s">
        <v>12</v>
      </c>
    </row>
    <row r="10" spans="1:3" x14ac:dyDescent="0.3">
      <c r="A10" s="1" t="s">
        <v>1</v>
      </c>
      <c r="B10" t="s">
        <v>13</v>
      </c>
    </row>
    <row r="11" spans="1:3" x14ac:dyDescent="0.3">
      <c r="A11" s="1" t="s">
        <v>1</v>
      </c>
      <c r="B11" t="s">
        <v>14</v>
      </c>
    </row>
    <row r="13" spans="1:3" x14ac:dyDescent="0.3">
      <c r="B13" t="s">
        <v>15</v>
      </c>
    </row>
    <row r="14" spans="1:3" x14ac:dyDescent="0.3">
      <c r="B14" t="s">
        <v>16</v>
      </c>
    </row>
    <row r="15" spans="1:3" x14ac:dyDescent="0.3">
      <c r="B15" t="s">
        <v>17</v>
      </c>
    </row>
    <row r="16" spans="1:3" x14ac:dyDescent="0.3">
      <c r="B16" t="s">
        <v>18</v>
      </c>
      <c r="C16" t="s">
        <v>19</v>
      </c>
    </row>
    <row r="17" spans="1:9" x14ac:dyDescent="0.3">
      <c r="B17" t="s">
        <v>20</v>
      </c>
    </row>
    <row r="18" spans="1:9" x14ac:dyDescent="0.3">
      <c r="B18" t="s">
        <v>21</v>
      </c>
    </row>
    <row r="20" spans="1:9" x14ac:dyDescent="0.3">
      <c r="B20" t="s">
        <v>22</v>
      </c>
      <c r="D20" t="s">
        <v>23</v>
      </c>
      <c r="I20" t="s">
        <v>24</v>
      </c>
    </row>
    <row r="21" spans="1:9" x14ac:dyDescent="0.3">
      <c r="D21" t="s">
        <v>25</v>
      </c>
    </row>
    <row r="22" spans="1:9" x14ac:dyDescent="0.3">
      <c r="B22" t="s">
        <v>26</v>
      </c>
    </row>
    <row r="23" spans="1:9" x14ac:dyDescent="0.3">
      <c r="B23" t="s">
        <v>27</v>
      </c>
    </row>
    <row r="24" spans="1:9" x14ac:dyDescent="0.3">
      <c r="B24" t="s">
        <v>28</v>
      </c>
    </row>
    <row r="25" spans="1:9" x14ac:dyDescent="0.3">
      <c r="B25" t="s">
        <v>29</v>
      </c>
    </row>
    <row r="27" spans="1:9" x14ac:dyDescent="0.3">
      <c r="A27" t="s">
        <v>30</v>
      </c>
      <c r="B27" t="s">
        <v>31</v>
      </c>
    </row>
    <row r="28" spans="1:9" x14ac:dyDescent="0.3">
      <c r="B28" t="s">
        <v>32</v>
      </c>
    </row>
    <row r="29" spans="1:9" x14ac:dyDescent="0.3">
      <c r="B29" t="s">
        <v>33</v>
      </c>
    </row>
    <row r="30" spans="1:9" x14ac:dyDescent="0.3">
      <c r="B30" t="s">
        <v>34</v>
      </c>
    </row>
    <row r="31" spans="1:9" x14ac:dyDescent="0.3">
      <c r="B31" t="s">
        <v>35</v>
      </c>
    </row>
    <row r="33" spans="2:12" x14ac:dyDescent="0.3">
      <c r="B33" t="s">
        <v>36</v>
      </c>
    </row>
    <row r="34" spans="2:12" x14ac:dyDescent="0.3">
      <c r="B34" t="s">
        <v>37</v>
      </c>
    </row>
    <row r="36" spans="2:12" x14ac:dyDescent="0.3">
      <c r="B36" t="s">
        <v>38</v>
      </c>
    </row>
    <row r="37" spans="2:12" x14ac:dyDescent="0.3">
      <c r="B37" t="s">
        <v>39</v>
      </c>
    </row>
    <row r="38" spans="2:12" x14ac:dyDescent="0.3">
      <c r="B38" t="s">
        <v>40</v>
      </c>
    </row>
    <row r="39" spans="2:12" x14ac:dyDescent="0.3">
      <c r="B39" t="s">
        <v>41</v>
      </c>
      <c r="D39" t="s">
        <v>42</v>
      </c>
      <c r="F39" t="s">
        <v>24</v>
      </c>
      <c r="H39" t="s">
        <v>42</v>
      </c>
    </row>
    <row r="40" spans="2:12" x14ac:dyDescent="0.3">
      <c r="D40" t="s">
        <v>43</v>
      </c>
      <c r="J40" t="s">
        <v>44</v>
      </c>
      <c r="L40" t="s">
        <v>45</v>
      </c>
    </row>
    <row r="41" spans="2:12" x14ac:dyDescent="0.3">
      <c r="H41" t="s">
        <v>46</v>
      </c>
    </row>
    <row r="43" spans="2:12" x14ac:dyDescent="0.3">
      <c r="B43" t="s">
        <v>47</v>
      </c>
    </row>
    <row r="44" spans="2:12" x14ac:dyDescent="0.3">
      <c r="B44" t="s">
        <v>48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BFA57-62D2-45DC-A955-EC3B9E4CB825}">
  <sheetPr>
    <tabColor theme="8" tint="-0.249977111117893"/>
    <outlinePr summaryBelow="0"/>
  </sheetPr>
  <dimension ref="A1:Z192"/>
  <sheetViews>
    <sheetView zoomScale="90" zoomScaleNormal="90" zoomScaleSheetLayoutView="98" zoomScalePageLayoutView="60" workbookViewId="0">
      <pane xSplit="3" ySplit="7" topLeftCell="H136" activePane="bottomRight" state="frozen"/>
      <selection pane="topRight" activeCell="D1" sqref="D1"/>
      <selection pane="bottomLeft" activeCell="A8" sqref="A8"/>
      <selection pane="bottomRight" activeCell="C190" sqref="C190"/>
    </sheetView>
  </sheetViews>
  <sheetFormatPr baseColWidth="10" defaultColWidth="11.44140625" defaultRowHeight="13.2" outlineLevelRow="1" x14ac:dyDescent="0.3"/>
  <cols>
    <col min="1" max="1" width="10.109375" style="7" customWidth="1"/>
    <col min="2" max="2" width="33.44140625" style="7" customWidth="1"/>
    <col min="3" max="3" width="67" style="7" customWidth="1"/>
    <col min="4" max="15" width="5.5546875" style="7" customWidth="1"/>
    <col min="16" max="16" width="27.6640625" style="8" customWidth="1"/>
    <col min="17" max="17" width="16.109375" style="8" customWidth="1"/>
    <col min="18" max="18" width="8.44140625" style="8" customWidth="1"/>
    <col min="19" max="19" width="7.88671875" style="8" customWidth="1"/>
    <col min="20" max="20" width="13.109375" style="8" customWidth="1"/>
    <col min="21" max="26" width="4.6640625" style="8" customWidth="1"/>
    <col min="27" max="39" width="4.6640625" style="7" customWidth="1"/>
    <col min="40" max="16384" width="11.44140625" style="7"/>
  </cols>
  <sheetData>
    <row r="1" spans="1:23" s="2" customFormat="1" ht="21.9" customHeight="1" x14ac:dyDescent="0.3">
      <c r="B1" s="3"/>
      <c r="C1" s="3"/>
      <c r="D1" s="3"/>
      <c r="E1" s="3"/>
      <c r="F1" s="3"/>
      <c r="G1" s="3"/>
    </row>
    <row r="2" spans="1:23" s="2" customFormat="1" ht="21.9" customHeight="1" x14ac:dyDescent="0.3">
      <c r="A2" s="286"/>
      <c r="B2" s="286"/>
      <c r="C2" s="287" t="s">
        <v>78</v>
      </c>
      <c r="D2" s="287"/>
      <c r="E2" s="287"/>
      <c r="F2" s="287"/>
      <c r="G2" s="287"/>
      <c r="H2" s="287"/>
      <c r="I2" s="4"/>
      <c r="J2" s="4"/>
      <c r="K2" s="4"/>
      <c r="L2" s="4"/>
      <c r="M2" s="4"/>
      <c r="N2" s="4"/>
      <c r="O2" s="4"/>
    </row>
    <row r="3" spans="1:23" s="2" customFormat="1" ht="21.9" customHeight="1" x14ac:dyDescent="0.3">
      <c r="A3" s="286"/>
      <c r="B3" s="286"/>
      <c r="C3" s="287" t="s">
        <v>79</v>
      </c>
      <c r="D3" s="287"/>
      <c r="E3" s="287"/>
      <c r="F3" s="287"/>
      <c r="G3" s="287"/>
      <c r="H3" s="287"/>
      <c r="I3" s="4"/>
      <c r="J3" s="4"/>
      <c r="K3" s="4"/>
      <c r="L3" s="4"/>
      <c r="M3" s="4"/>
      <c r="N3" s="4"/>
      <c r="O3" s="4"/>
    </row>
    <row r="4" spans="1:23" s="6" customFormat="1" ht="21.9" customHeight="1" x14ac:dyDescent="0.3">
      <c r="A4" s="286"/>
      <c r="B4" s="286"/>
      <c r="C4" s="5" t="s">
        <v>80</v>
      </c>
      <c r="D4" s="288"/>
      <c r="E4" s="289"/>
      <c r="F4" s="290"/>
      <c r="G4" s="288"/>
      <c r="H4" s="290"/>
      <c r="I4" s="4"/>
      <c r="J4" s="4"/>
      <c r="K4" s="4"/>
      <c r="L4" s="4"/>
      <c r="M4" s="4"/>
      <c r="N4" s="4"/>
      <c r="O4" s="4"/>
    </row>
    <row r="5" spans="1:23" s="6" customFormat="1" ht="21.9" customHeight="1" x14ac:dyDescent="0.3">
      <c r="I5" s="4"/>
      <c r="J5" s="4"/>
      <c r="K5" s="4"/>
      <c r="L5" s="4"/>
      <c r="M5" s="4"/>
      <c r="N5" s="4"/>
      <c r="O5" s="4"/>
    </row>
    <row r="6" spans="1:23" s="6" customFormat="1" ht="21.9" customHeight="1" x14ac:dyDescent="0.3">
      <c r="A6" s="291" t="s">
        <v>81</v>
      </c>
      <c r="B6" s="291"/>
      <c r="C6" s="14"/>
      <c r="D6" s="292" t="s">
        <v>82</v>
      </c>
      <c r="E6" s="292"/>
      <c r="F6" s="292"/>
      <c r="G6" s="292"/>
      <c r="H6" s="292"/>
      <c r="I6" s="292"/>
      <c r="J6" s="292"/>
      <c r="K6" s="293"/>
      <c r="L6" s="293"/>
      <c r="M6" s="293"/>
      <c r="N6" s="293"/>
      <c r="O6" s="293"/>
    </row>
    <row r="7" spans="1:23" ht="68.25" customHeight="1" x14ac:dyDescent="0.3">
      <c r="B7" s="7" t="s">
        <v>83</v>
      </c>
      <c r="D7" s="30" t="s">
        <v>84</v>
      </c>
      <c r="E7" s="30" t="s">
        <v>85</v>
      </c>
      <c r="F7" s="30" t="s">
        <v>86</v>
      </c>
      <c r="G7" s="30" t="s">
        <v>87</v>
      </c>
      <c r="H7" s="30" t="s">
        <v>88</v>
      </c>
      <c r="I7" s="29" t="s">
        <v>89</v>
      </c>
      <c r="J7" s="29" t="s">
        <v>90</v>
      </c>
      <c r="K7" s="29" t="s">
        <v>91</v>
      </c>
      <c r="L7" s="29" t="s">
        <v>92</v>
      </c>
      <c r="M7" s="29" t="s">
        <v>93</v>
      </c>
      <c r="N7" s="29" t="s">
        <v>94</v>
      </c>
      <c r="O7" s="29" t="s">
        <v>95</v>
      </c>
    </row>
    <row r="8" spans="1:23" ht="27" customHeight="1" x14ac:dyDescent="0.3">
      <c r="A8" s="15"/>
      <c r="B8" s="267" t="s">
        <v>96</v>
      </c>
      <c r="C8" s="267"/>
      <c r="D8" s="9"/>
      <c r="E8" s="10"/>
      <c r="F8" s="10"/>
      <c r="G8" s="10"/>
      <c r="H8" s="10"/>
      <c r="I8" s="10"/>
      <c r="J8" s="10"/>
      <c r="K8" s="10"/>
      <c r="L8" s="10"/>
      <c r="M8" s="10"/>
      <c r="N8" s="10"/>
      <c r="O8" s="10"/>
      <c r="P8" s="284" t="s">
        <v>97</v>
      </c>
      <c r="Q8" s="285"/>
      <c r="R8" s="313" t="s">
        <v>249</v>
      </c>
      <c r="S8" s="313"/>
      <c r="T8" s="41" t="s">
        <v>262</v>
      </c>
    </row>
    <row r="9" spans="1:23" ht="14.1" customHeight="1" x14ac:dyDescent="0.3">
      <c r="A9" s="11">
        <v>1</v>
      </c>
      <c r="B9" s="268" t="s">
        <v>98</v>
      </c>
      <c r="C9" s="268"/>
      <c r="D9" s="9"/>
      <c r="E9" s="9"/>
      <c r="F9" s="9"/>
      <c r="G9" s="9"/>
      <c r="H9" s="9"/>
      <c r="I9" s="9"/>
      <c r="J9" s="9"/>
      <c r="K9" s="9"/>
      <c r="L9" s="9"/>
      <c r="M9" s="9"/>
      <c r="N9" s="9"/>
      <c r="O9" s="9"/>
      <c r="P9" s="269"/>
      <c r="Q9" s="270"/>
      <c r="R9" s="269"/>
      <c r="S9" s="341"/>
      <c r="T9" s="42"/>
    </row>
    <row r="10" spans="1:23" ht="14.1" customHeight="1" outlineLevel="1" x14ac:dyDescent="0.3">
      <c r="A10" s="11">
        <f>+A9+1</f>
        <v>2</v>
      </c>
      <c r="B10" s="264" t="s">
        <v>99</v>
      </c>
      <c r="C10" s="264"/>
      <c r="D10" s="31"/>
      <c r="E10" s="31"/>
      <c r="F10" s="31"/>
      <c r="G10" s="31"/>
      <c r="H10" s="31"/>
      <c r="I10" s="31"/>
      <c r="J10" s="31"/>
      <c r="K10" s="31"/>
      <c r="L10" s="31"/>
      <c r="M10" s="31"/>
      <c r="N10" s="31"/>
      <c r="O10" s="31"/>
      <c r="P10" s="351"/>
      <c r="Q10" s="352"/>
      <c r="R10" s="324" t="str">
        <f>IFERROR(COUNTIF(D10:O10,"=3")/COUNTIF(D10:O10,"&gt;0")," ")</f>
        <v xml:space="preserve"> </v>
      </c>
      <c r="S10" s="324"/>
      <c r="T10" s="43" t="str">
        <f>R10</f>
        <v xml:space="preserve"> </v>
      </c>
      <c r="W10" s="57" t="e">
        <f>AVERAGE(R10:S11)</f>
        <v>#DIV/0!</v>
      </c>
    </row>
    <row r="11" spans="1:23" ht="14.1" customHeight="1" outlineLevel="1" x14ac:dyDescent="0.3">
      <c r="A11" s="11">
        <f>+A10+1</f>
        <v>3</v>
      </c>
      <c r="B11" s="264" t="s">
        <v>100</v>
      </c>
      <c r="C11" s="264"/>
      <c r="D11" s="31"/>
      <c r="E11" s="31"/>
      <c r="F11" s="31"/>
      <c r="G11" s="31"/>
      <c r="H11" s="31"/>
      <c r="I11" s="31"/>
      <c r="J11" s="31"/>
      <c r="K11" s="31"/>
      <c r="L11" s="31"/>
      <c r="M11" s="31"/>
      <c r="N11" s="31"/>
      <c r="O11" s="31"/>
      <c r="P11" s="265"/>
      <c r="Q11" s="266"/>
      <c r="R11" s="324" t="str">
        <f>IFERROR(COUNTIF(D11:O11,"=3")/COUNTIF(D11:O11,"&gt;0")," ")</f>
        <v xml:space="preserve"> </v>
      </c>
      <c r="S11" s="324"/>
      <c r="T11" s="43" t="str">
        <f t="shared" ref="T11:T53" si="0">R11</f>
        <v xml:space="preserve"> </v>
      </c>
    </row>
    <row r="12" spans="1:23" ht="14.1" customHeight="1" x14ac:dyDescent="0.3">
      <c r="A12" s="11">
        <v>1</v>
      </c>
      <c r="B12" s="268" t="s">
        <v>101</v>
      </c>
      <c r="C12" s="268"/>
      <c r="D12" s="9"/>
      <c r="E12" s="9"/>
      <c r="F12" s="9"/>
      <c r="G12" s="9"/>
      <c r="H12" s="9"/>
      <c r="I12" s="9"/>
      <c r="J12" s="9"/>
      <c r="K12" s="9"/>
      <c r="L12" s="9"/>
      <c r="M12" s="9"/>
      <c r="N12" s="9"/>
      <c r="O12" s="9"/>
      <c r="P12" s="269"/>
      <c r="Q12" s="270"/>
      <c r="R12" s="269"/>
      <c r="S12" s="341"/>
      <c r="T12" s="42"/>
    </row>
    <row r="13" spans="1:23" ht="14.1" customHeight="1" outlineLevel="1" x14ac:dyDescent="0.3">
      <c r="A13" s="11">
        <f>+A12+1</f>
        <v>2</v>
      </c>
      <c r="B13" s="264" t="s">
        <v>102</v>
      </c>
      <c r="C13" s="264"/>
      <c r="D13" s="31"/>
      <c r="E13" s="31"/>
      <c r="F13" s="31"/>
      <c r="G13" s="31"/>
      <c r="H13" s="31"/>
      <c r="I13" s="31"/>
      <c r="J13" s="31"/>
      <c r="K13" s="31"/>
      <c r="L13" s="31"/>
      <c r="M13" s="31"/>
      <c r="N13" s="31"/>
      <c r="O13" s="31"/>
      <c r="P13" s="265"/>
      <c r="Q13" s="266"/>
      <c r="R13" s="324" t="str">
        <f>IFERROR(COUNTIF(D13:O13,"=3")/COUNTIF(D13:O13,"&gt;0")," ")</f>
        <v xml:space="preserve"> </v>
      </c>
      <c r="S13" s="324"/>
      <c r="T13" s="43" t="str">
        <f t="shared" si="0"/>
        <v xml:space="preserve"> </v>
      </c>
    </row>
    <row r="14" spans="1:23" ht="14.1" customHeight="1" outlineLevel="1" x14ac:dyDescent="0.3">
      <c r="A14" s="11">
        <f>+A13+1</f>
        <v>3</v>
      </c>
      <c r="B14" s="264" t="s">
        <v>103</v>
      </c>
      <c r="C14" s="264"/>
      <c r="D14" s="31"/>
      <c r="E14" s="31"/>
      <c r="F14" s="31"/>
      <c r="G14" s="31"/>
      <c r="H14" s="31"/>
      <c r="I14" s="31"/>
      <c r="J14" s="31"/>
      <c r="K14" s="31"/>
      <c r="L14" s="31"/>
      <c r="M14" s="31"/>
      <c r="N14" s="31"/>
      <c r="O14" s="31"/>
      <c r="P14" s="265"/>
      <c r="Q14" s="266"/>
      <c r="R14" s="324" t="str">
        <f>IFERROR(COUNTIF(D14:O14,"=3")/COUNTIF(D14:O14,"&gt;0")," ")</f>
        <v xml:space="preserve"> </v>
      </c>
      <c r="S14" s="324"/>
      <c r="T14" s="43" t="str">
        <f t="shared" si="0"/>
        <v xml:space="preserve"> </v>
      </c>
    </row>
    <row r="15" spans="1:23" ht="14.1" customHeight="1" outlineLevel="1" x14ac:dyDescent="0.3">
      <c r="A15" s="11">
        <f>+A14+1</f>
        <v>4</v>
      </c>
      <c r="B15" s="264" t="s">
        <v>104</v>
      </c>
      <c r="C15" s="264"/>
      <c r="D15" s="31"/>
      <c r="E15" s="31"/>
      <c r="F15" s="31"/>
      <c r="G15" s="31"/>
      <c r="H15" s="31"/>
      <c r="I15" s="31"/>
      <c r="J15" s="31"/>
      <c r="K15" s="31"/>
      <c r="L15" s="31"/>
      <c r="M15" s="31"/>
      <c r="N15" s="31"/>
      <c r="O15" s="31"/>
      <c r="P15" s="265"/>
      <c r="Q15" s="266"/>
      <c r="R15" s="324" t="str">
        <f>IFERROR(COUNTIF(D15:O15,"=3")/COUNTIF(D15:O15,"&gt;0")," ")</f>
        <v xml:space="preserve"> </v>
      </c>
      <c r="S15" s="324"/>
      <c r="T15" s="43" t="str">
        <f t="shared" si="0"/>
        <v xml:space="preserve"> </v>
      </c>
    </row>
    <row r="16" spans="1:23" ht="14.1" customHeight="1" outlineLevel="1" x14ac:dyDescent="0.3">
      <c r="A16" s="11">
        <f>+A15+1</f>
        <v>5</v>
      </c>
      <c r="B16" s="264" t="s">
        <v>105</v>
      </c>
      <c r="C16" s="264"/>
      <c r="D16" s="31"/>
      <c r="E16" s="31"/>
      <c r="F16" s="31"/>
      <c r="G16" s="31"/>
      <c r="H16" s="31"/>
      <c r="I16" s="31"/>
      <c r="J16" s="31"/>
      <c r="K16" s="31"/>
      <c r="L16" s="31"/>
      <c r="M16" s="31"/>
      <c r="N16" s="31"/>
      <c r="O16" s="31"/>
      <c r="P16" s="265"/>
      <c r="Q16" s="266"/>
      <c r="R16" s="324" t="str">
        <f>IFERROR(COUNTIF(D16:O16,"=3")/COUNTIF(D16:O16,"&gt;0")," ")</f>
        <v xml:space="preserve"> </v>
      </c>
      <c r="S16" s="324"/>
      <c r="T16" s="43" t="str">
        <f t="shared" si="0"/>
        <v xml:space="preserve"> </v>
      </c>
    </row>
    <row r="17" spans="1:24" ht="24" customHeight="1" outlineLevel="1" x14ac:dyDescent="0.3">
      <c r="A17" s="11">
        <f>+A16+1</f>
        <v>6</v>
      </c>
      <c r="B17" s="271" t="s">
        <v>106</v>
      </c>
      <c r="C17" s="272"/>
      <c r="D17" s="31"/>
      <c r="E17" s="31"/>
      <c r="F17" s="31"/>
      <c r="G17" s="31"/>
      <c r="H17" s="31"/>
      <c r="I17" s="31"/>
      <c r="J17" s="31"/>
      <c r="K17" s="31"/>
      <c r="L17" s="31"/>
      <c r="M17" s="31"/>
      <c r="N17" s="31"/>
      <c r="O17" s="31"/>
      <c r="P17" s="265"/>
      <c r="Q17" s="266"/>
      <c r="R17" s="324" t="str">
        <f>IFERROR(COUNTIF(D17:O17,"=3")/COUNTIF(D17:O17,"&gt;0")," ")</f>
        <v xml:space="preserve"> </v>
      </c>
      <c r="S17" s="324"/>
      <c r="T17" s="43" t="str">
        <f t="shared" si="0"/>
        <v xml:space="preserve"> </v>
      </c>
    </row>
    <row r="18" spans="1:24" ht="14.1" customHeight="1" outlineLevel="1" x14ac:dyDescent="0.3">
      <c r="A18" s="11"/>
      <c r="B18" s="277"/>
      <c r="C18" s="278"/>
      <c r="D18" s="9"/>
      <c r="E18" s="9"/>
      <c r="F18" s="9"/>
      <c r="G18" s="9"/>
      <c r="H18" s="9"/>
      <c r="I18" s="9"/>
      <c r="J18" s="9"/>
      <c r="K18" s="9"/>
      <c r="L18" s="9"/>
      <c r="M18" s="9"/>
      <c r="N18" s="9"/>
      <c r="O18" s="9"/>
      <c r="P18" s="269"/>
      <c r="Q18" s="270"/>
      <c r="R18" s="269"/>
      <c r="S18" s="341"/>
      <c r="T18" s="42"/>
    </row>
    <row r="19" spans="1:24" ht="14.1" customHeight="1" x14ac:dyDescent="0.3">
      <c r="A19" s="11">
        <v>1</v>
      </c>
      <c r="B19" s="279" t="s">
        <v>107</v>
      </c>
      <c r="C19" s="280"/>
      <c r="D19" s="9"/>
      <c r="E19" s="9"/>
      <c r="F19" s="9"/>
      <c r="G19" s="9"/>
      <c r="H19" s="9"/>
      <c r="I19" s="9"/>
      <c r="J19" s="9"/>
      <c r="K19" s="9"/>
      <c r="L19" s="9"/>
      <c r="M19" s="9"/>
      <c r="N19" s="9"/>
      <c r="O19" s="9"/>
      <c r="P19" s="269"/>
      <c r="Q19" s="270"/>
      <c r="R19" s="269"/>
      <c r="S19" s="341"/>
      <c r="T19" s="42"/>
    </row>
    <row r="20" spans="1:24" ht="14.1" customHeight="1" outlineLevel="1" x14ac:dyDescent="0.3">
      <c r="A20" s="11">
        <f t="shared" ref="A20:A27" si="1">+A19+1</f>
        <v>2</v>
      </c>
      <c r="B20" s="264" t="s">
        <v>108</v>
      </c>
      <c r="C20" s="264"/>
      <c r="D20" s="31"/>
      <c r="E20" s="31"/>
      <c r="F20" s="31"/>
      <c r="G20" s="31"/>
      <c r="H20" s="31"/>
      <c r="I20" s="31"/>
      <c r="J20" s="31"/>
      <c r="K20" s="31"/>
      <c r="L20" s="31"/>
      <c r="M20" s="31"/>
      <c r="N20" s="31"/>
      <c r="O20" s="31"/>
      <c r="P20" s="349" t="s">
        <v>263</v>
      </c>
      <c r="Q20" s="350"/>
      <c r="R20" s="324" t="str">
        <f t="shared" ref="R20:R27" si="2">IFERROR(COUNTIF(D20:O20,"=3")/COUNTIF(D20:O20,"&gt;0")," ")</f>
        <v xml:space="preserve"> </v>
      </c>
      <c r="S20" s="324"/>
      <c r="T20" s="43" t="str">
        <f t="shared" si="0"/>
        <v xml:space="preserve"> </v>
      </c>
    </row>
    <row r="21" spans="1:24" ht="14.1" customHeight="1" outlineLevel="1" x14ac:dyDescent="0.3">
      <c r="A21" s="11">
        <f t="shared" si="1"/>
        <v>3</v>
      </c>
      <c r="B21" s="277" t="s">
        <v>109</v>
      </c>
      <c r="C21" s="278"/>
      <c r="D21" s="31"/>
      <c r="E21" s="31"/>
      <c r="F21" s="31"/>
      <c r="G21" s="31"/>
      <c r="H21" s="31"/>
      <c r="I21" s="31"/>
      <c r="J21" s="31"/>
      <c r="K21" s="31"/>
      <c r="L21" s="31"/>
      <c r="M21" s="31"/>
      <c r="N21" s="31"/>
      <c r="O21" s="31"/>
      <c r="P21" s="265"/>
      <c r="Q21" s="266"/>
      <c r="R21" s="324" t="str">
        <f t="shared" si="2"/>
        <v xml:space="preserve"> </v>
      </c>
      <c r="S21" s="324"/>
      <c r="T21" s="43" t="str">
        <f t="shared" si="0"/>
        <v xml:space="preserve"> </v>
      </c>
    </row>
    <row r="22" spans="1:24" ht="14.1" customHeight="1" outlineLevel="1" x14ac:dyDescent="0.3">
      <c r="A22" s="11">
        <f t="shared" si="1"/>
        <v>4</v>
      </c>
      <c r="B22" s="277" t="s">
        <v>110</v>
      </c>
      <c r="C22" s="278"/>
      <c r="D22" s="31"/>
      <c r="E22" s="31"/>
      <c r="F22" s="31"/>
      <c r="G22" s="31"/>
      <c r="H22" s="31"/>
      <c r="I22" s="31"/>
      <c r="J22" s="31"/>
      <c r="K22" s="31"/>
      <c r="L22" s="31"/>
      <c r="M22" s="31"/>
      <c r="N22" s="31"/>
      <c r="O22" s="31"/>
      <c r="P22" s="265"/>
      <c r="Q22" s="266"/>
      <c r="R22" s="324" t="str">
        <f t="shared" si="2"/>
        <v xml:space="preserve"> </v>
      </c>
      <c r="S22" s="324"/>
      <c r="T22" s="43" t="str">
        <f t="shared" si="0"/>
        <v xml:space="preserve"> </v>
      </c>
      <c r="X22" s="57" t="e">
        <f>AVERAGE(R20:S26)</f>
        <v>#DIV/0!</v>
      </c>
    </row>
    <row r="23" spans="1:24" ht="14.1" customHeight="1" outlineLevel="1" x14ac:dyDescent="0.3">
      <c r="A23" s="11">
        <f t="shared" si="1"/>
        <v>5</v>
      </c>
      <c r="B23" s="277" t="s">
        <v>111</v>
      </c>
      <c r="C23" s="278"/>
      <c r="D23" s="31"/>
      <c r="E23" s="31"/>
      <c r="F23" s="31"/>
      <c r="G23" s="31"/>
      <c r="H23" s="31"/>
      <c r="I23" s="31"/>
      <c r="J23" s="31"/>
      <c r="K23" s="31"/>
      <c r="L23" s="31"/>
      <c r="M23" s="31"/>
      <c r="N23" s="31"/>
      <c r="O23" s="31"/>
      <c r="P23" s="265"/>
      <c r="Q23" s="266"/>
      <c r="R23" s="324" t="str">
        <f t="shared" si="2"/>
        <v xml:space="preserve"> </v>
      </c>
      <c r="S23" s="324"/>
      <c r="T23" s="43" t="str">
        <f t="shared" si="0"/>
        <v xml:space="preserve"> </v>
      </c>
    </row>
    <row r="24" spans="1:24" ht="14.1" customHeight="1" outlineLevel="1" x14ac:dyDescent="0.3">
      <c r="A24" s="11">
        <f t="shared" si="1"/>
        <v>6</v>
      </c>
      <c r="B24" s="277" t="s">
        <v>112</v>
      </c>
      <c r="C24" s="278"/>
      <c r="D24" s="31"/>
      <c r="E24" s="31"/>
      <c r="F24" s="31"/>
      <c r="G24" s="31"/>
      <c r="H24" s="31"/>
      <c r="I24" s="31"/>
      <c r="J24" s="31"/>
      <c r="K24" s="31"/>
      <c r="L24" s="31"/>
      <c r="M24" s="31"/>
      <c r="N24" s="31"/>
      <c r="O24" s="31"/>
      <c r="P24" s="265"/>
      <c r="Q24" s="266"/>
      <c r="R24" s="324" t="str">
        <f t="shared" si="2"/>
        <v xml:space="preserve"> </v>
      </c>
      <c r="S24" s="324"/>
      <c r="T24" s="43" t="str">
        <f t="shared" si="0"/>
        <v xml:space="preserve"> </v>
      </c>
    </row>
    <row r="25" spans="1:24" ht="14.1" customHeight="1" outlineLevel="1" x14ac:dyDescent="0.3">
      <c r="A25" s="11">
        <f t="shared" si="1"/>
        <v>7</v>
      </c>
      <c r="B25" s="277" t="s">
        <v>113</v>
      </c>
      <c r="C25" s="278"/>
      <c r="D25" s="31"/>
      <c r="E25" s="31"/>
      <c r="F25" s="31"/>
      <c r="G25" s="31"/>
      <c r="H25" s="31"/>
      <c r="I25" s="31"/>
      <c r="J25" s="31"/>
      <c r="K25" s="31"/>
      <c r="L25" s="31"/>
      <c r="M25" s="31"/>
      <c r="N25" s="31"/>
      <c r="O25" s="31"/>
      <c r="P25" s="265"/>
      <c r="Q25" s="266"/>
      <c r="R25" s="324" t="str">
        <f t="shared" si="2"/>
        <v xml:space="preserve"> </v>
      </c>
      <c r="S25" s="324"/>
      <c r="T25" s="43" t="str">
        <f t="shared" si="0"/>
        <v xml:space="preserve"> </v>
      </c>
    </row>
    <row r="26" spans="1:24" ht="14.1" customHeight="1" outlineLevel="1" x14ac:dyDescent="0.3">
      <c r="A26" s="11">
        <f t="shared" si="1"/>
        <v>8</v>
      </c>
      <c r="B26" s="264" t="s">
        <v>114</v>
      </c>
      <c r="C26" s="264"/>
      <c r="D26" s="31"/>
      <c r="E26" s="31"/>
      <c r="F26" s="31"/>
      <c r="G26" s="31"/>
      <c r="H26" s="31"/>
      <c r="I26" s="31"/>
      <c r="J26" s="31"/>
      <c r="K26" s="31"/>
      <c r="L26" s="31"/>
      <c r="M26" s="31"/>
      <c r="N26" s="31"/>
      <c r="O26" s="31"/>
      <c r="P26" s="265"/>
      <c r="Q26" s="266"/>
      <c r="R26" s="324" t="str">
        <f t="shared" si="2"/>
        <v xml:space="preserve"> </v>
      </c>
      <c r="S26" s="324"/>
      <c r="T26" s="43" t="str">
        <f t="shared" si="0"/>
        <v xml:space="preserve"> </v>
      </c>
    </row>
    <row r="27" spans="1:24" ht="14.1" customHeight="1" outlineLevel="1" x14ac:dyDescent="0.3">
      <c r="A27" s="11">
        <f t="shared" si="1"/>
        <v>9</v>
      </c>
      <c r="B27" s="277" t="s">
        <v>115</v>
      </c>
      <c r="C27" s="278"/>
      <c r="D27" s="31"/>
      <c r="E27" s="31"/>
      <c r="F27" s="31"/>
      <c r="G27" s="31"/>
      <c r="H27" s="31"/>
      <c r="I27" s="31"/>
      <c r="J27" s="31"/>
      <c r="K27" s="31"/>
      <c r="L27" s="31"/>
      <c r="M27" s="31"/>
      <c r="N27" s="31"/>
      <c r="O27" s="31"/>
      <c r="P27" s="265"/>
      <c r="Q27" s="266"/>
      <c r="R27" s="324" t="str">
        <f t="shared" si="2"/>
        <v xml:space="preserve"> </v>
      </c>
      <c r="S27" s="324"/>
      <c r="T27" s="43" t="str">
        <f t="shared" si="0"/>
        <v xml:space="preserve"> </v>
      </c>
    </row>
    <row r="28" spans="1:24" ht="14.1" customHeight="1" outlineLevel="1" x14ac:dyDescent="0.3">
      <c r="A28" s="11"/>
      <c r="B28" s="277"/>
      <c r="C28" s="278"/>
      <c r="D28" s="9"/>
      <c r="E28" s="9"/>
      <c r="F28" s="9"/>
      <c r="G28" s="9"/>
      <c r="H28" s="9"/>
      <c r="I28" s="9"/>
      <c r="J28" s="9"/>
      <c r="K28" s="9"/>
      <c r="L28" s="9"/>
      <c r="M28" s="9"/>
      <c r="N28" s="9"/>
      <c r="O28" s="9"/>
      <c r="P28" s="269"/>
      <c r="Q28" s="270"/>
      <c r="R28" s="269"/>
      <c r="S28" s="341"/>
      <c r="T28" s="42"/>
    </row>
    <row r="29" spans="1:24" ht="14.1" customHeight="1" x14ac:dyDescent="0.3">
      <c r="A29" s="11">
        <v>1</v>
      </c>
      <c r="B29" s="268" t="s">
        <v>116</v>
      </c>
      <c r="C29" s="268"/>
      <c r="D29" s="9"/>
      <c r="E29" s="9"/>
      <c r="F29" s="9"/>
      <c r="G29" s="9"/>
      <c r="H29" s="9"/>
      <c r="I29" s="9"/>
      <c r="J29" s="9"/>
      <c r="K29" s="9"/>
      <c r="L29" s="9"/>
      <c r="M29" s="9"/>
      <c r="N29" s="9"/>
      <c r="O29" s="9"/>
      <c r="P29" s="269"/>
      <c r="Q29" s="270"/>
      <c r="R29" s="269"/>
      <c r="S29" s="341"/>
      <c r="T29" s="42"/>
    </row>
    <row r="30" spans="1:24" ht="14.1" customHeight="1" outlineLevel="1" x14ac:dyDescent="0.3">
      <c r="A30" s="11">
        <f>+A29+1</f>
        <v>2</v>
      </c>
      <c r="B30" s="264" t="s">
        <v>117</v>
      </c>
      <c r="C30" s="264"/>
      <c r="D30" s="31"/>
      <c r="E30" s="31"/>
      <c r="F30" s="31"/>
      <c r="G30" s="31"/>
      <c r="H30" s="31"/>
      <c r="I30" s="31"/>
      <c r="J30" s="31"/>
      <c r="K30" s="31"/>
      <c r="L30" s="31"/>
      <c r="M30" s="31"/>
      <c r="N30" s="31"/>
      <c r="O30" s="31"/>
      <c r="P30" s="265"/>
      <c r="Q30" s="266"/>
      <c r="R30" s="324" t="str">
        <f>IFERROR(COUNTIF(D30:O30,"=3")/COUNTIF(D30:O30,"&gt;0")," ")</f>
        <v xml:space="preserve"> </v>
      </c>
      <c r="S30" s="324"/>
      <c r="T30" s="43" t="str">
        <f t="shared" si="0"/>
        <v xml:space="preserve"> </v>
      </c>
    </row>
    <row r="31" spans="1:24" ht="14.1" customHeight="1" outlineLevel="1" x14ac:dyDescent="0.3">
      <c r="A31" s="11">
        <f>+A30+1</f>
        <v>3</v>
      </c>
      <c r="B31" s="277" t="s">
        <v>118</v>
      </c>
      <c r="C31" s="278"/>
      <c r="D31" s="31"/>
      <c r="E31" s="31"/>
      <c r="F31" s="31"/>
      <c r="G31" s="31"/>
      <c r="H31" s="31"/>
      <c r="I31" s="31"/>
      <c r="J31" s="31"/>
      <c r="K31" s="31"/>
      <c r="L31" s="31"/>
      <c r="M31" s="31"/>
      <c r="N31" s="31"/>
      <c r="O31" s="31"/>
      <c r="P31" s="265"/>
      <c r="Q31" s="266"/>
      <c r="R31" s="324" t="str">
        <f>IFERROR(COUNTIF(D31:O31,"=3")/COUNTIF(D31:O31,"&gt;0")," ")</f>
        <v xml:space="preserve"> </v>
      </c>
      <c r="S31" s="324"/>
      <c r="T31" s="43" t="str">
        <f t="shared" si="0"/>
        <v xml:space="preserve"> </v>
      </c>
    </row>
    <row r="32" spans="1:24" ht="14.1" customHeight="1" outlineLevel="1" x14ac:dyDescent="0.3">
      <c r="A32" s="11">
        <f>+A31+1</f>
        <v>4</v>
      </c>
      <c r="B32" s="264"/>
      <c r="C32" s="264"/>
      <c r="D32" s="9"/>
      <c r="E32" s="9"/>
      <c r="F32" s="9"/>
      <c r="G32" s="9"/>
      <c r="H32" s="9"/>
      <c r="I32" s="9"/>
      <c r="J32" s="9"/>
      <c r="K32" s="9"/>
      <c r="L32" s="9"/>
      <c r="M32" s="9"/>
      <c r="N32" s="9"/>
      <c r="O32" s="9"/>
      <c r="P32" s="269"/>
      <c r="Q32" s="270"/>
      <c r="R32" s="269"/>
      <c r="S32" s="341"/>
      <c r="T32" s="42"/>
    </row>
    <row r="33" spans="1:23" ht="14.1" customHeight="1" x14ac:dyDescent="0.3">
      <c r="A33" s="11">
        <v>1</v>
      </c>
      <c r="B33" s="268" t="s">
        <v>119</v>
      </c>
      <c r="C33" s="268"/>
      <c r="D33" s="9"/>
      <c r="E33" s="9"/>
      <c r="F33" s="9"/>
      <c r="G33" s="9"/>
      <c r="H33" s="9"/>
      <c r="I33" s="9"/>
      <c r="J33" s="9"/>
      <c r="K33" s="9"/>
      <c r="L33" s="9"/>
      <c r="M33" s="9"/>
      <c r="N33" s="9"/>
      <c r="O33" s="9"/>
      <c r="P33" s="269"/>
      <c r="Q33" s="270"/>
      <c r="R33" s="269"/>
      <c r="S33" s="341"/>
      <c r="T33" s="42"/>
    </row>
    <row r="34" spans="1:23" ht="14.1" customHeight="1" outlineLevel="1" x14ac:dyDescent="0.3">
      <c r="A34" s="11">
        <v>1</v>
      </c>
      <c r="B34" s="277" t="s">
        <v>83</v>
      </c>
      <c r="C34" s="278"/>
      <c r="D34" s="9"/>
      <c r="E34" s="9"/>
      <c r="F34" s="9"/>
      <c r="G34" s="9"/>
      <c r="H34" s="9"/>
      <c r="I34" s="9"/>
      <c r="J34" s="9"/>
      <c r="K34" s="9"/>
      <c r="L34" s="9"/>
      <c r="M34" s="9"/>
      <c r="N34" s="9"/>
      <c r="O34" s="9"/>
      <c r="P34" s="269"/>
      <c r="Q34" s="270"/>
      <c r="R34" s="269"/>
      <c r="S34" s="341"/>
      <c r="T34" s="42"/>
    </row>
    <row r="35" spans="1:23" ht="14.1" customHeight="1" outlineLevel="1" x14ac:dyDescent="0.3">
      <c r="A35" s="11">
        <f>+A34+1</f>
        <v>2</v>
      </c>
      <c r="B35" s="277" t="s">
        <v>120</v>
      </c>
      <c r="C35" s="278"/>
      <c r="D35" s="31"/>
      <c r="E35" s="31"/>
      <c r="F35" s="31"/>
      <c r="G35" s="31"/>
      <c r="H35" s="31"/>
      <c r="I35" s="31"/>
      <c r="J35" s="31"/>
      <c r="K35" s="31"/>
      <c r="L35" s="31"/>
      <c r="M35" s="31"/>
      <c r="N35" s="31"/>
      <c r="O35" s="31"/>
      <c r="P35" s="265"/>
      <c r="Q35" s="266"/>
      <c r="R35" s="324" t="str">
        <f>IFERROR(COUNTIF(D35:O35,"=3")/COUNTIF(D35:O35,"&gt;0")," ")</f>
        <v xml:space="preserve"> </v>
      </c>
      <c r="S35" s="324"/>
      <c r="T35" s="43" t="str">
        <f t="shared" si="0"/>
        <v xml:space="preserve"> </v>
      </c>
    </row>
    <row r="36" spans="1:23" ht="14.1" customHeight="1" outlineLevel="1" x14ac:dyDescent="0.3">
      <c r="A36" s="11">
        <f>+A35+1</f>
        <v>3</v>
      </c>
      <c r="B36" s="277" t="s">
        <v>121</v>
      </c>
      <c r="C36" s="278"/>
      <c r="D36" s="31"/>
      <c r="E36" s="31"/>
      <c r="F36" s="31"/>
      <c r="G36" s="31"/>
      <c r="H36" s="31"/>
      <c r="I36" s="31"/>
      <c r="J36" s="31"/>
      <c r="K36" s="31"/>
      <c r="L36" s="31"/>
      <c r="M36" s="31"/>
      <c r="N36" s="31"/>
      <c r="O36" s="31"/>
      <c r="P36" s="265"/>
      <c r="Q36" s="266"/>
      <c r="R36" s="324" t="str">
        <f>IFERROR(COUNTIF(D36:O36,"=3")/COUNTIF(D36:O36,"&gt;0")," ")</f>
        <v xml:space="preserve"> </v>
      </c>
      <c r="S36" s="324"/>
      <c r="T36" s="43" t="str">
        <f t="shared" si="0"/>
        <v xml:space="preserve"> </v>
      </c>
    </row>
    <row r="37" spans="1:23" ht="14.1" customHeight="1" outlineLevel="1" x14ac:dyDescent="0.3">
      <c r="A37" s="11">
        <f>+A36+1</f>
        <v>4</v>
      </c>
      <c r="B37" s="277" t="s">
        <v>122</v>
      </c>
      <c r="C37" s="278"/>
      <c r="D37" s="31"/>
      <c r="E37" s="31"/>
      <c r="F37" s="31"/>
      <c r="G37" s="31"/>
      <c r="H37" s="31"/>
      <c r="I37" s="31"/>
      <c r="J37" s="31"/>
      <c r="K37" s="31"/>
      <c r="L37" s="31"/>
      <c r="M37" s="31"/>
      <c r="N37" s="31"/>
      <c r="O37" s="31"/>
      <c r="P37" s="265"/>
      <c r="Q37" s="266"/>
      <c r="R37" s="324" t="str">
        <f>IFERROR(COUNTIF(D37:O37,"=3")/COUNTIF(D37:O37,"&gt;0")," ")</f>
        <v xml:space="preserve"> </v>
      </c>
      <c r="S37" s="324"/>
      <c r="T37" s="43" t="str">
        <f t="shared" si="0"/>
        <v xml:space="preserve"> </v>
      </c>
    </row>
    <row r="38" spans="1:23" s="8" customFormat="1" ht="14.1" customHeight="1" x14ac:dyDescent="0.3">
      <c r="A38" s="11">
        <v>1</v>
      </c>
      <c r="B38" s="268" t="s">
        <v>123</v>
      </c>
      <c r="C38" s="268"/>
      <c r="D38" s="9"/>
      <c r="E38" s="9"/>
      <c r="F38" s="9"/>
      <c r="G38" s="9"/>
      <c r="H38" s="9"/>
      <c r="I38" s="9"/>
      <c r="J38" s="9"/>
      <c r="K38" s="9"/>
      <c r="L38" s="9"/>
      <c r="M38" s="9"/>
      <c r="N38" s="9"/>
      <c r="O38" s="9"/>
      <c r="P38" s="269"/>
      <c r="Q38" s="270"/>
      <c r="R38" s="269"/>
      <c r="S38" s="341"/>
      <c r="T38" s="42"/>
    </row>
    <row r="39" spans="1:23" s="8" customFormat="1" ht="14.1" customHeight="1" outlineLevel="1" x14ac:dyDescent="0.3">
      <c r="A39" s="11">
        <f t="shared" ref="A39:A55" si="3">+A38+1</f>
        <v>2</v>
      </c>
      <c r="B39" s="264" t="s">
        <v>124</v>
      </c>
      <c r="C39" s="264"/>
      <c r="D39" s="31"/>
      <c r="E39" s="31"/>
      <c r="F39" s="31"/>
      <c r="G39" s="31"/>
      <c r="H39" s="31">
        <v>5</v>
      </c>
      <c r="I39" s="31"/>
      <c r="J39" s="31"/>
      <c r="K39" s="31"/>
      <c r="L39" s="31"/>
      <c r="M39" s="31"/>
      <c r="N39" s="31"/>
      <c r="O39" s="31"/>
      <c r="P39" s="265"/>
      <c r="Q39" s="266"/>
      <c r="R39" s="324">
        <f t="shared" ref="R39:R46" si="4">IFERROR(COUNTIF(D39:O39,"=3")/COUNTIF(D39:O39,"&gt;0")," ")</f>
        <v>0</v>
      </c>
      <c r="S39" s="324"/>
      <c r="T39" s="43">
        <f t="shared" si="0"/>
        <v>0</v>
      </c>
    </row>
    <row r="40" spans="1:23" s="8" customFormat="1" ht="14.25" customHeight="1" outlineLevel="1" x14ac:dyDescent="0.3">
      <c r="A40" s="11">
        <f t="shared" si="3"/>
        <v>3</v>
      </c>
      <c r="B40" s="264" t="s">
        <v>125</v>
      </c>
      <c r="C40" s="264"/>
      <c r="D40" s="31"/>
      <c r="E40" s="31"/>
      <c r="F40" s="31"/>
      <c r="G40" s="31"/>
      <c r="H40" s="31">
        <v>5</v>
      </c>
      <c r="I40" s="31"/>
      <c r="J40" s="31"/>
      <c r="K40" s="31"/>
      <c r="L40" s="31"/>
      <c r="M40" s="31"/>
      <c r="N40" s="31"/>
      <c r="O40" s="31"/>
      <c r="P40" s="265"/>
      <c r="Q40" s="266"/>
      <c r="R40" s="324">
        <f t="shared" si="4"/>
        <v>0</v>
      </c>
      <c r="S40" s="324"/>
      <c r="T40" s="43">
        <f t="shared" si="0"/>
        <v>0</v>
      </c>
    </row>
    <row r="41" spans="1:23" s="8" customFormat="1" ht="14.1" customHeight="1" outlineLevel="1" x14ac:dyDescent="0.3">
      <c r="A41" s="11">
        <f t="shared" si="3"/>
        <v>4</v>
      </c>
      <c r="B41" s="264" t="s">
        <v>126</v>
      </c>
      <c r="C41" s="264"/>
      <c r="D41" s="31"/>
      <c r="E41" s="31"/>
      <c r="F41" s="31"/>
      <c r="G41" s="31"/>
      <c r="H41" s="31">
        <v>5</v>
      </c>
      <c r="I41" s="31"/>
      <c r="J41" s="31"/>
      <c r="K41" s="31"/>
      <c r="L41" s="31"/>
      <c r="M41" s="31"/>
      <c r="N41" s="31"/>
      <c r="O41" s="31"/>
      <c r="P41" s="265"/>
      <c r="Q41" s="266"/>
      <c r="R41" s="324">
        <f t="shared" si="4"/>
        <v>0</v>
      </c>
      <c r="S41" s="324"/>
      <c r="T41" s="43">
        <f t="shared" si="0"/>
        <v>0</v>
      </c>
    </row>
    <row r="42" spans="1:23" s="8" customFormat="1" ht="14.1" customHeight="1" outlineLevel="1" x14ac:dyDescent="0.3">
      <c r="A42" s="11">
        <f t="shared" si="3"/>
        <v>5</v>
      </c>
      <c r="B42" s="264" t="s">
        <v>127</v>
      </c>
      <c r="C42" s="264"/>
      <c r="D42" s="31"/>
      <c r="E42" s="31"/>
      <c r="F42" s="31"/>
      <c r="G42" s="31"/>
      <c r="H42" s="31"/>
      <c r="I42" s="31"/>
      <c r="J42" s="31"/>
      <c r="K42" s="31"/>
      <c r="L42" s="31"/>
      <c r="M42" s="31"/>
      <c r="N42" s="31"/>
      <c r="O42" s="31"/>
      <c r="P42" s="265"/>
      <c r="Q42" s="266"/>
      <c r="R42" s="324" t="str">
        <f t="shared" si="4"/>
        <v xml:space="preserve"> </v>
      </c>
      <c r="S42" s="324"/>
      <c r="T42" s="43" t="str">
        <f t="shared" si="0"/>
        <v xml:space="preserve"> </v>
      </c>
    </row>
    <row r="43" spans="1:23" s="8" customFormat="1" ht="14.1" customHeight="1" outlineLevel="1" x14ac:dyDescent="0.3">
      <c r="A43" s="11">
        <f t="shared" si="3"/>
        <v>6</v>
      </c>
      <c r="B43" s="277" t="s">
        <v>128</v>
      </c>
      <c r="C43" s="278"/>
      <c r="D43" s="31"/>
      <c r="E43" s="31"/>
      <c r="F43" s="31"/>
      <c r="G43" s="31"/>
      <c r="H43" s="31"/>
      <c r="I43" s="31"/>
      <c r="J43" s="31"/>
      <c r="K43" s="31"/>
      <c r="L43" s="31"/>
      <c r="M43" s="31"/>
      <c r="N43" s="31"/>
      <c r="O43" s="31"/>
      <c r="P43" s="265" t="s">
        <v>264</v>
      </c>
      <c r="Q43" s="266"/>
      <c r="R43" s="324" t="str">
        <f t="shared" si="4"/>
        <v xml:space="preserve"> </v>
      </c>
      <c r="S43" s="324"/>
      <c r="T43" s="43" t="str">
        <f t="shared" si="0"/>
        <v xml:space="preserve"> </v>
      </c>
    </row>
    <row r="44" spans="1:23" s="8" customFormat="1" ht="14.1" customHeight="1" outlineLevel="1" x14ac:dyDescent="0.3">
      <c r="A44" s="11">
        <f t="shared" si="3"/>
        <v>7</v>
      </c>
      <c r="B44" s="277" t="s">
        <v>129</v>
      </c>
      <c r="C44" s="278"/>
      <c r="D44" s="31"/>
      <c r="E44" s="31"/>
      <c r="F44" s="31"/>
      <c r="G44" s="31"/>
      <c r="H44" s="31"/>
      <c r="I44" s="31"/>
      <c r="J44" s="31"/>
      <c r="K44" s="31"/>
      <c r="L44" s="31"/>
      <c r="M44" s="31"/>
      <c r="N44" s="31"/>
      <c r="O44" s="31"/>
      <c r="P44" s="265" t="s">
        <v>264</v>
      </c>
      <c r="Q44" s="266"/>
      <c r="R44" s="324" t="str">
        <f t="shared" si="4"/>
        <v xml:space="preserve"> </v>
      </c>
      <c r="S44" s="324"/>
      <c r="T44" s="43" t="str">
        <f t="shared" si="0"/>
        <v xml:space="preserve"> </v>
      </c>
    </row>
    <row r="45" spans="1:23" s="8" customFormat="1" ht="14.1" customHeight="1" outlineLevel="1" x14ac:dyDescent="0.3">
      <c r="A45" s="11">
        <f t="shared" si="3"/>
        <v>8</v>
      </c>
      <c r="B45" s="264" t="s">
        <v>130</v>
      </c>
      <c r="C45" s="264"/>
      <c r="D45" s="31"/>
      <c r="E45" s="31"/>
      <c r="F45" s="31"/>
      <c r="G45" s="31"/>
      <c r="H45" s="31"/>
      <c r="I45" s="31"/>
      <c r="J45" s="31"/>
      <c r="K45" s="31"/>
      <c r="L45" s="31"/>
      <c r="M45" s="31"/>
      <c r="N45" s="31"/>
      <c r="O45" s="31"/>
      <c r="P45" s="265" t="s">
        <v>264</v>
      </c>
      <c r="Q45" s="266"/>
      <c r="R45" s="324" t="str">
        <f t="shared" si="4"/>
        <v xml:space="preserve"> </v>
      </c>
      <c r="S45" s="324"/>
      <c r="T45" s="43" t="str">
        <f t="shared" si="0"/>
        <v xml:space="preserve"> </v>
      </c>
      <c r="W45" s="57">
        <f>AVERAGE(R39:S53)</f>
        <v>0.25</v>
      </c>
    </row>
    <row r="46" spans="1:23" s="8" customFormat="1" ht="14.1" customHeight="1" outlineLevel="1" x14ac:dyDescent="0.3">
      <c r="A46" s="11">
        <f t="shared" si="3"/>
        <v>9</v>
      </c>
      <c r="B46" s="264" t="s">
        <v>131</v>
      </c>
      <c r="C46" s="264"/>
      <c r="D46" s="31"/>
      <c r="E46" s="31"/>
      <c r="F46" s="31"/>
      <c r="G46" s="31"/>
      <c r="H46" s="31"/>
      <c r="I46" s="31"/>
      <c r="J46" s="31"/>
      <c r="K46" s="31"/>
      <c r="L46" s="31"/>
      <c r="M46" s="31"/>
      <c r="N46" s="31"/>
      <c r="O46" s="31"/>
      <c r="P46" s="265" t="s">
        <v>265</v>
      </c>
      <c r="Q46" s="348"/>
      <c r="R46" s="338" t="str">
        <f t="shared" si="4"/>
        <v xml:space="preserve"> </v>
      </c>
      <c r="S46" s="339"/>
      <c r="T46" s="43" t="str">
        <f t="shared" si="0"/>
        <v xml:space="preserve"> </v>
      </c>
    </row>
    <row r="47" spans="1:23" s="8" customFormat="1" ht="14.1" customHeight="1" outlineLevel="1" x14ac:dyDescent="0.3">
      <c r="A47" s="21">
        <f t="shared" si="3"/>
        <v>10</v>
      </c>
      <c r="B47" s="277" t="s">
        <v>132</v>
      </c>
      <c r="C47" s="278"/>
      <c r="D47" s="9"/>
      <c r="E47" s="9"/>
      <c r="F47" s="9"/>
      <c r="G47" s="9"/>
      <c r="H47" s="9"/>
      <c r="I47" s="9"/>
      <c r="J47" s="9"/>
      <c r="K47" s="9"/>
      <c r="L47" s="9"/>
      <c r="M47" s="9"/>
      <c r="N47" s="9"/>
      <c r="O47" s="9"/>
      <c r="P47" s="269"/>
      <c r="Q47" s="270"/>
      <c r="R47" s="269"/>
      <c r="S47" s="341"/>
      <c r="T47" s="42"/>
    </row>
    <row r="48" spans="1:23" s="8" customFormat="1" ht="14.1" customHeight="1" outlineLevel="1" x14ac:dyDescent="0.3">
      <c r="A48" s="21">
        <f t="shared" si="3"/>
        <v>11</v>
      </c>
      <c r="B48" s="277" t="s">
        <v>133</v>
      </c>
      <c r="C48" s="278"/>
      <c r="D48" s="9"/>
      <c r="E48" s="9"/>
      <c r="F48" s="9"/>
      <c r="G48" s="9"/>
      <c r="H48" s="9"/>
      <c r="I48" s="9"/>
      <c r="J48" s="9"/>
      <c r="K48" s="9"/>
      <c r="L48" s="9"/>
      <c r="M48" s="9"/>
      <c r="N48" s="9"/>
      <c r="O48" s="9"/>
      <c r="P48" s="269"/>
      <c r="Q48" s="270"/>
      <c r="R48" s="269"/>
      <c r="S48" s="341"/>
      <c r="T48" s="42"/>
    </row>
    <row r="49" spans="1:20" s="8" customFormat="1" ht="14.1" customHeight="1" outlineLevel="1" x14ac:dyDescent="0.3">
      <c r="A49" s="21">
        <f t="shared" si="3"/>
        <v>12</v>
      </c>
      <c r="B49" s="277" t="s">
        <v>134</v>
      </c>
      <c r="C49" s="278"/>
      <c r="D49" s="9"/>
      <c r="E49" s="9"/>
      <c r="F49" s="9"/>
      <c r="G49" s="9"/>
      <c r="H49" s="9"/>
      <c r="I49" s="9"/>
      <c r="J49" s="9"/>
      <c r="K49" s="9"/>
      <c r="L49" s="9"/>
      <c r="M49" s="9"/>
      <c r="N49" s="9"/>
      <c r="O49" s="9"/>
      <c r="P49" s="269"/>
      <c r="Q49" s="270"/>
      <c r="R49" s="269"/>
      <c r="S49" s="341"/>
      <c r="T49" s="42"/>
    </row>
    <row r="50" spans="1:20" s="8" customFormat="1" ht="14.1" customHeight="1" outlineLevel="1" x14ac:dyDescent="0.3">
      <c r="A50" s="21">
        <f t="shared" si="3"/>
        <v>13</v>
      </c>
      <c r="B50" s="277" t="s">
        <v>135</v>
      </c>
      <c r="C50" s="278"/>
      <c r="D50" s="9"/>
      <c r="E50" s="9"/>
      <c r="F50" s="9"/>
      <c r="G50" s="9"/>
      <c r="H50" s="9"/>
      <c r="I50" s="9"/>
      <c r="J50" s="9"/>
      <c r="K50" s="9"/>
      <c r="L50" s="9"/>
      <c r="M50" s="9"/>
      <c r="N50" s="9"/>
      <c r="O50" s="9"/>
      <c r="P50" s="269"/>
      <c r="Q50" s="270"/>
      <c r="R50" s="269"/>
      <c r="S50" s="341"/>
      <c r="T50" s="42"/>
    </row>
    <row r="51" spans="1:20" s="8" customFormat="1" ht="14.1" customHeight="1" outlineLevel="1" x14ac:dyDescent="0.3">
      <c r="A51" s="21">
        <f t="shared" si="3"/>
        <v>14</v>
      </c>
      <c r="B51" s="277" t="s">
        <v>136</v>
      </c>
      <c r="C51" s="278"/>
      <c r="D51" s="9"/>
      <c r="E51" s="9"/>
      <c r="F51" s="9"/>
      <c r="G51" s="9"/>
      <c r="H51" s="9"/>
      <c r="I51" s="9"/>
      <c r="J51" s="9"/>
      <c r="K51" s="9"/>
      <c r="L51" s="9"/>
      <c r="M51" s="9"/>
      <c r="N51" s="9"/>
      <c r="O51" s="9"/>
      <c r="P51" s="269"/>
      <c r="Q51" s="270"/>
      <c r="R51" s="269"/>
      <c r="S51" s="341"/>
      <c r="T51" s="42"/>
    </row>
    <row r="52" spans="1:20" s="8" customFormat="1" ht="14.25" customHeight="1" outlineLevel="1" x14ac:dyDescent="0.3">
      <c r="A52" s="21">
        <f t="shared" si="3"/>
        <v>15</v>
      </c>
      <c r="B52" s="277" t="s">
        <v>137</v>
      </c>
      <c r="C52" s="278"/>
      <c r="D52" s="9"/>
      <c r="E52" s="9"/>
      <c r="F52" s="9"/>
      <c r="G52" s="9"/>
      <c r="H52" s="9"/>
      <c r="I52" s="9"/>
      <c r="J52" s="9"/>
      <c r="K52" s="9"/>
      <c r="L52" s="9"/>
      <c r="M52" s="9"/>
      <c r="N52" s="9"/>
      <c r="O52" s="9"/>
      <c r="P52" s="269"/>
      <c r="Q52" s="270"/>
      <c r="R52" s="269"/>
      <c r="S52" s="341"/>
      <c r="T52" s="42"/>
    </row>
    <row r="53" spans="1:20" s="8" customFormat="1" ht="14.1" customHeight="1" outlineLevel="1" x14ac:dyDescent="0.3">
      <c r="A53" s="11">
        <f t="shared" si="3"/>
        <v>16</v>
      </c>
      <c r="B53" s="281" t="s">
        <v>138</v>
      </c>
      <c r="C53" s="281"/>
      <c r="D53" s="31"/>
      <c r="E53" s="31"/>
      <c r="F53" s="31"/>
      <c r="G53" s="31"/>
      <c r="H53" s="31">
        <v>3</v>
      </c>
      <c r="I53" s="31"/>
      <c r="J53" s="31"/>
      <c r="K53" s="31"/>
      <c r="L53" s="31"/>
      <c r="M53" s="31"/>
      <c r="N53" s="31"/>
      <c r="O53" s="31"/>
      <c r="P53" s="265" t="s">
        <v>266</v>
      </c>
      <c r="Q53" s="266"/>
      <c r="R53" s="324">
        <f>IFERROR(COUNTIF(D53:O53,"=3")/COUNTIF(D53:O53,"&gt;0")," ")</f>
        <v>1</v>
      </c>
      <c r="S53" s="324"/>
      <c r="T53" s="43">
        <f t="shared" si="0"/>
        <v>1</v>
      </c>
    </row>
    <row r="54" spans="1:20" s="8" customFormat="1" ht="14.1" customHeight="1" outlineLevel="1" x14ac:dyDescent="0.3">
      <c r="A54" s="11">
        <f t="shared" si="3"/>
        <v>17</v>
      </c>
      <c r="B54" s="281" t="s">
        <v>139</v>
      </c>
      <c r="C54" s="281"/>
      <c r="D54" s="9"/>
      <c r="E54" s="9"/>
      <c r="F54" s="9"/>
      <c r="G54" s="9"/>
      <c r="H54" s="9"/>
      <c r="I54" s="9"/>
      <c r="J54" s="9"/>
      <c r="K54" s="9"/>
      <c r="L54" s="9"/>
      <c r="M54" s="9"/>
      <c r="N54" s="9"/>
      <c r="O54" s="9"/>
      <c r="P54" s="269"/>
      <c r="Q54" s="270"/>
      <c r="R54" s="269"/>
      <c r="S54" s="341"/>
      <c r="T54" s="42"/>
    </row>
    <row r="55" spans="1:20" s="8" customFormat="1" ht="14.1" customHeight="1" outlineLevel="1" x14ac:dyDescent="0.3">
      <c r="A55" s="11">
        <f t="shared" si="3"/>
        <v>18</v>
      </c>
      <c r="B55" s="282" t="s">
        <v>140</v>
      </c>
      <c r="C55" s="283"/>
      <c r="D55" s="9"/>
      <c r="E55" s="9"/>
      <c r="F55" s="9"/>
      <c r="G55" s="9"/>
      <c r="H55" s="9"/>
      <c r="I55" s="9"/>
      <c r="J55" s="9"/>
      <c r="K55" s="9"/>
      <c r="L55" s="9"/>
      <c r="M55" s="9"/>
      <c r="N55" s="9"/>
      <c r="O55" s="9"/>
      <c r="P55" s="269"/>
      <c r="Q55" s="270"/>
      <c r="R55" s="269"/>
      <c r="S55" s="341"/>
      <c r="T55" s="42"/>
    </row>
    <row r="56" spans="1:20" s="8" customFormat="1" ht="14.1" customHeight="1" outlineLevel="1" x14ac:dyDescent="0.3">
      <c r="A56" s="11"/>
      <c r="B56" s="22"/>
      <c r="C56" s="23"/>
      <c r="D56" s="9"/>
      <c r="E56" s="9"/>
      <c r="F56" s="9"/>
      <c r="G56" s="9"/>
      <c r="H56" s="9"/>
      <c r="I56" s="9"/>
      <c r="J56" s="9"/>
      <c r="K56" s="9"/>
      <c r="L56" s="9"/>
      <c r="M56" s="9"/>
      <c r="N56" s="9"/>
      <c r="O56" s="9"/>
      <c r="P56" s="269"/>
      <c r="Q56" s="270"/>
      <c r="R56" s="269"/>
      <c r="S56" s="341"/>
      <c r="T56" s="42"/>
    </row>
    <row r="57" spans="1:20" s="8" customFormat="1" ht="14.1" customHeight="1" collapsed="1" x14ac:dyDescent="0.3">
      <c r="A57" s="21">
        <v>1</v>
      </c>
      <c r="B57" s="268" t="s">
        <v>141</v>
      </c>
      <c r="C57" s="268"/>
      <c r="D57" s="9"/>
      <c r="E57" s="9"/>
      <c r="F57" s="9"/>
      <c r="G57" s="9"/>
      <c r="H57" s="9"/>
      <c r="I57" s="9"/>
      <c r="J57" s="9"/>
      <c r="K57" s="9"/>
      <c r="L57" s="9"/>
      <c r="M57" s="9"/>
      <c r="N57" s="9"/>
      <c r="O57" s="9"/>
      <c r="P57" s="269"/>
      <c r="Q57" s="270"/>
      <c r="R57" s="269"/>
      <c r="S57" s="341"/>
      <c r="T57" s="42"/>
    </row>
    <row r="58" spans="1:20" s="8" customFormat="1" ht="14.1" hidden="1" customHeight="1" outlineLevel="1" x14ac:dyDescent="0.3">
      <c r="A58" s="11">
        <f t="shared" ref="A58:A79" si="5">+A57+1</f>
        <v>2</v>
      </c>
      <c r="B58" s="264" t="s">
        <v>142</v>
      </c>
      <c r="C58" s="264"/>
      <c r="D58" s="9"/>
      <c r="E58" s="9"/>
      <c r="F58" s="9"/>
      <c r="G58" s="9"/>
      <c r="H58" s="9"/>
      <c r="I58" s="9"/>
      <c r="J58" s="9"/>
      <c r="K58" s="9"/>
      <c r="L58" s="9"/>
      <c r="M58" s="9"/>
      <c r="N58" s="9"/>
      <c r="O58" s="9"/>
      <c r="P58" s="269"/>
      <c r="Q58" s="270"/>
      <c r="R58" s="269"/>
      <c r="S58" s="341"/>
      <c r="T58" s="42"/>
    </row>
    <row r="59" spans="1:20" s="8" customFormat="1" ht="14.1" hidden="1" customHeight="1" outlineLevel="1" x14ac:dyDescent="0.3">
      <c r="A59" s="11">
        <f t="shared" si="5"/>
        <v>3</v>
      </c>
      <c r="B59" s="264" t="s">
        <v>143</v>
      </c>
      <c r="C59" s="264"/>
      <c r="D59" s="9"/>
      <c r="E59" s="9"/>
      <c r="F59" s="9"/>
      <c r="G59" s="9"/>
      <c r="H59" s="9"/>
      <c r="I59" s="9"/>
      <c r="J59" s="9"/>
      <c r="K59" s="9"/>
      <c r="L59" s="9"/>
      <c r="M59" s="9"/>
      <c r="N59" s="9"/>
      <c r="O59" s="9"/>
      <c r="P59" s="269"/>
      <c r="Q59" s="270"/>
      <c r="R59" s="269"/>
      <c r="S59" s="341"/>
      <c r="T59" s="42"/>
    </row>
    <row r="60" spans="1:20" s="8" customFormat="1" ht="14.1" hidden="1" customHeight="1" outlineLevel="1" x14ac:dyDescent="0.3">
      <c r="A60" s="11">
        <f t="shared" si="5"/>
        <v>4</v>
      </c>
      <c r="B60" s="264" t="s">
        <v>144</v>
      </c>
      <c r="C60" s="264"/>
      <c r="D60" s="9"/>
      <c r="E60" s="9"/>
      <c r="F60" s="9"/>
      <c r="G60" s="9"/>
      <c r="H60" s="9"/>
      <c r="I60" s="9"/>
      <c r="J60" s="9"/>
      <c r="K60" s="9"/>
      <c r="L60" s="9"/>
      <c r="M60" s="9"/>
      <c r="N60" s="9"/>
      <c r="O60" s="9"/>
      <c r="P60" s="269"/>
      <c r="Q60" s="270"/>
      <c r="R60" s="269"/>
      <c r="S60" s="341"/>
      <c r="T60" s="42"/>
    </row>
    <row r="61" spans="1:20" s="8" customFormat="1" ht="13.5" hidden="1" customHeight="1" outlineLevel="1" x14ac:dyDescent="0.3">
      <c r="A61" s="11">
        <f t="shared" si="5"/>
        <v>5</v>
      </c>
      <c r="B61" s="264" t="s">
        <v>145</v>
      </c>
      <c r="C61" s="264"/>
      <c r="D61" s="9"/>
      <c r="E61" s="9"/>
      <c r="F61" s="9"/>
      <c r="G61" s="9"/>
      <c r="H61" s="9"/>
      <c r="I61" s="9"/>
      <c r="J61" s="9"/>
      <c r="K61" s="9"/>
      <c r="L61" s="9"/>
      <c r="M61" s="9"/>
      <c r="N61" s="9"/>
      <c r="O61" s="9"/>
      <c r="P61" s="269"/>
      <c r="Q61" s="270"/>
      <c r="R61" s="269"/>
      <c r="S61" s="341"/>
      <c r="T61" s="42"/>
    </row>
    <row r="62" spans="1:20" s="8" customFormat="1" ht="13.5" hidden="1" customHeight="1" outlineLevel="1" x14ac:dyDescent="0.3">
      <c r="A62" s="11">
        <f t="shared" si="5"/>
        <v>6</v>
      </c>
      <c r="B62" s="264" t="s">
        <v>146</v>
      </c>
      <c r="C62" s="264"/>
      <c r="D62" s="9"/>
      <c r="E62" s="9"/>
      <c r="F62" s="9"/>
      <c r="G62" s="9"/>
      <c r="H62" s="9"/>
      <c r="I62" s="9"/>
      <c r="J62" s="9"/>
      <c r="K62" s="9"/>
      <c r="L62" s="9"/>
      <c r="M62" s="9"/>
      <c r="N62" s="9"/>
      <c r="O62" s="9"/>
      <c r="P62" s="269"/>
      <c r="Q62" s="270"/>
      <c r="R62" s="269"/>
      <c r="S62" s="341"/>
      <c r="T62" s="42"/>
    </row>
    <row r="63" spans="1:20" s="8" customFormat="1" ht="14.1" hidden="1" customHeight="1" outlineLevel="1" x14ac:dyDescent="0.3">
      <c r="A63" s="11">
        <f t="shared" si="5"/>
        <v>7</v>
      </c>
      <c r="B63" s="277" t="s">
        <v>147</v>
      </c>
      <c r="C63" s="278"/>
      <c r="D63" s="9"/>
      <c r="E63" s="9"/>
      <c r="F63" s="9"/>
      <c r="G63" s="9"/>
      <c r="H63" s="9"/>
      <c r="I63" s="9"/>
      <c r="J63" s="9"/>
      <c r="K63" s="9"/>
      <c r="L63" s="9"/>
      <c r="M63" s="9"/>
      <c r="N63" s="9"/>
      <c r="O63" s="9"/>
      <c r="P63" s="269"/>
      <c r="Q63" s="270"/>
      <c r="R63" s="269"/>
      <c r="S63" s="341"/>
      <c r="T63" s="42"/>
    </row>
    <row r="64" spans="1:20" s="8" customFormat="1" ht="14.1" hidden="1" customHeight="1" outlineLevel="1" x14ac:dyDescent="0.3">
      <c r="A64" s="11">
        <f t="shared" si="5"/>
        <v>8</v>
      </c>
      <c r="B64" s="277" t="s">
        <v>148</v>
      </c>
      <c r="C64" s="278"/>
      <c r="D64" s="9"/>
      <c r="E64" s="9"/>
      <c r="F64" s="9"/>
      <c r="G64" s="9"/>
      <c r="H64" s="9"/>
      <c r="I64" s="9"/>
      <c r="J64" s="9"/>
      <c r="K64" s="9"/>
      <c r="L64" s="9"/>
      <c r="M64" s="9"/>
      <c r="N64" s="9"/>
      <c r="O64" s="9"/>
      <c r="P64" s="269"/>
      <c r="Q64" s="270"/>
      <c r="R64" s="269"/>
      <c r="S64" s="341"/>
      <c r="T64" s="42"/>
    </row>
    <row r="65" spans="1:20" s="8" customFormat="1" ht="14.1" hidden="1" customHeight="1" outlineLevel="1" x14ac:dyDescent="0.3">
      <c r="A65" s="11">
        <f t="shared" si="5"/>
        <v>9</v>
      </c>
      <c r="B65" s="277" t="s">
        <v>149</v>
      </c>
      <c r="C65" s="278"/>
      <c r="D65" s="9"/>
      <c r="E65" s="9"/>
      <c r="F65" s="9"/>
      <c r="G65" s="9"/>
      <c r="H65" s="9"/>
      <c r="I65" s="9"/>
      <c r="J65" s="9"/>
      <c r="K65" s="9"/>
      <c r="L65" s="9"/>
      <c r="M65" s="9"/>
      <c r="N65" s="9"/>
      <c r="O65" s="9"/>
      <c r="P65" s="269"/>
      <c r="Q65" s="270"/>
      <c r="R65" s="269"/>
      <c r="S65" s="341"/>
      <c r="T65" s="42"/>
    </row>
    <row r="66" spans="1:20" s="8" customFormat="1" ht="14.1" hidden="1" customHeight="1" outlineLevel="1" x14ac:dyDescent="0.3">
      <c r="A66" s="11">
        <f t="shared" si="5"/>
        <v>10</v>
      </c>
      <c r="B66" s="277" t="s">
        <v>150</v>
      </c>
      <c r="C66" s="278"/>
      <c r="D66" s="9"/>
      <c r="E66" s="9"/>
      <c r="F66" s="9"/>
      <c r="G66" s="9"/>
      <c r="H66" s="9"/>
      <c r="I66" s="9"/>
      <c r="J66" s="9"/>
      <c r="K66" s="9"/>
      <c r="L66" s="9"/>
      <c r="M66" s="9"/>
      <c r="N66" s="9"/>
      <c r="O66" s="9"/>
      <c r="P66" s="269"/>
      <c r="Q66" s="270"/>
      <c r="R66" s="269"/>
      <c r="S66" s="341"/>
      <c r="T66" s="42"/>
    </row>
    <row r="67" spans="1:20" s="8" customFormat="1" ht="14.1" hidden="1" customHeight="1" outlineLevel="1" x14ac:dyDescent="0.3">
      <c r="A67" s="11">
        <f t="shared" si="5"/>
        <v>11</v>
      </c>
      <c r="B67" s="277" t="s">
        <v>151</v>
      </c>
      <c r="C67" s="278"/>
      <c r="D67" s="9"/>
      <c r="E67" s="9"/>
      <c r="F67" s="9"/>
      <c r="G67" s="9"/>
      <c r="H67" s="9"/>
      <c r="I67" s="9"/>
      <c r="J67" s="9"/>
      <c r="K67" s="9"/>
      <c r="L67" s="9"/>
      <c r="M67" s="9"/>
      <c r="N67" s="9"/>
      <c r="O67" s="9"/>
      <c r="P67" s="269"/>
      <c r="Q67" s="270"/>
      <c r="R67" s="269"/>
      <c r="S67" s="341"/>
      <c r="T67" s="42"/>
    </row>
    <row r="68" spans="1:20" s="8" customFormat="1" ht="14.1" hidden="1" customHeight="1" outlineLevel="1" x14ac:dyDescent="0.3">
      <c r="A68" s="11">
        <f t="shared" si="5"/>
        <v>12</v>
      </c>
      <c r="B68" s="277" t="s">
        <v>152</v>
      </c>
      <c r="C68" s="278"/>
      <c r="D68" s="9"/>
      <c r="E68" s="9"/>
      <c r="F68" s="9"/>
      <c r="G68" s="9"/>
      <c r="H68" s="9"/>
      <c r="I68" s="9"/>
      <c r="J68" s="9"/>
      <c r="K68" s="9"/>
      <c r="L68" s="9"/>
      <c r="M68" s="9"/>
      <c r="N68" s="9"/>
      <c r="O68" s="9"/>
      <c r="P68" s="269"/>
      <c r="Q68" s="270"/>
      <c r="R68" s="269"/>
      <c r="S68" s="341"/>
      <c r="T68" s="42"/>
    </row>
    <row r="69" spans="1:20" s="8" customFormat="1" ht="14.1" hidden="1" customHeight="1" outlineLevel="1" x14ac:dyDescent="0.3">
      <c r="A69" s="11">
        <f t="shared" si="5"/>
        <v>13</v>
      </c>
      <c r="B69" s="12" t="s">
        <v>153</v>
      </c>
      <c r="C69" s="13"/>
      <c r="D69" s="9"/>
      <c r="E69" s="9"/>
      <c r="F69" s="9"/>
      <c r="G69" s="9"/>
      <c r="H69" s="9"/>
      <c r="I69" s="9"/>
      <c r="J69" s="9"/>
      <c r="K69" s="9"/>
      <c r="L69" s="9"/>
      <c r="M69" s="9"/>
      <c r="N69" s="9"/>
      <c r="O69" s="9"/>
      <c r="P69" s="269"/>
      <c r="Q69" s="270"/>
      <c r="R69" s="269"/>
      <c r="S69" s="341"/>
      <c r="T69" s="42"/>
    </row>
    <row r="70" spans="1:20" s="8" customFormat="1" ht="14.1" hidden="1" customHeight="1" outlineLevel="1" x14ac:dyDescent="0.3">
      <c r="A70" s="11">
        <f t="shared" si="5"/>
        <v>14</v>
      </c>
      <c r="B70" s="12" t="s">
        <v>154</v>
      </c>
      <c r="C70" s="13"/>
      <c r="D70" s="9"/>
      <c r="E70" s="9"/>
      <c r="F70" s="9"/>
      <c r="G70" s="9"/>
      <c r="H70" s="9"/>
      <c r="I70" s="9"/>
      <c r="J70" s="9"/>
      <c r="K70" s="9"/>
      <c r="L70" s="9"/>
      <c r="M70" s="9"/>
      <c r="N70" s="9"/>
      <c r="O70" s="9"/>
      <c r="P70" s="269"/>
      <c r="Q70" s="270"/>
      <c r="R70" s="269"/>
      <c r="S70" s="341"/>
      <c r="T70" s="42"/>
    </row>
    <row r="71" spans="1:20" s="8" customFormat="1" ht="14.1" hidden="1" customHeight="1" outlineLevel="1" x14ac:dyDescent="0.3">
      <c r="A71" s="11">
        <f t="shared" si="5"/>
        <v>15</v>
      </c>
      <c r="B71" s="12" t="s">
        <v>155</v>
      </c>
      <c r="C71" s="13"/>
      <c r="D71" s="9"/>
      <c r="E71" s="9"/>
      <c r="F71" s="9"/>
      <c r="G71" s="9"/>
      <c r="H71" s="9"/>
      <c r="I71" s="9"/>
      <c r="J71" s="9"/>
      <c r="K71" s="9"/>
      <c r="L71" s="9"/>
      <c r="M71" s="9"/>
      <c r="N71" s="9"/>
      <c r="O71" s="9"/>
      <c r="P71" s="269"/>
      <c r="Q71" s="270"/>
      <c r="R71" s="269"/>
      <c r="S71" s="341"/>
      <c r="T71" s="42"/>
    </row>
    <row r="72" spans="1:20" s="8" customFormat="1" ht="14.1" hidden="1" customHeight="1" outlineLevel="1" x14ac:dyDescent="0.3">
      <c r="A72" s="11">
        <f t="shared" si="5"/>
        <v>16</v>
      </c>
      <c r="B72" s="12" t="s">
        <v>156</v>
      </c>
      <c r="C72" s="13"/>
      <c r="D72" s="9"/>
      <c r="E72" s="9"/>
      <c r="F72" s="9"/>
      <c r="G72" s="9"/>
      <c r="H72" s="9"/>
      <c r="I72" s="9"/>
      <c r="J72" s="9"/>
      <c r="K72" s="9"/>
      <c r="L72" s="9"/>
      <c r="M72" s="9"/>
      <c r="N72" s="9"/>
      <c r="O72" s="9"/>
      <c r="P72" s="269"/>
      <c r="Q72" s="270"/>
      <c r="R72" s="269"/>
      <c r="S72" s="341"/>
      <c r="T72" s="42"/>
    </row>
    <row r="73" spans="1:20" s="8" customFormat="1" ht="14.1" hidden="1" customHeight="1" outlineLevel="1" x14ac:dyDescent="0.3">
      <c r="A73" s="11">
        <f t="shared" si="5"/>
        <v>17</v>
      </c>
      <c r="B73" s="12" t="s">
        <v>157</v>
      </c>
      <c r="C73" s="13"/>
      <c r="D73" s="9"/>
      <c r="E73" s="9"/>
      <c r="F73" s="9"/>
      <c r="G73" s="9"/>
      <c r="H73" s="9"/>
      <c r="I73" s="9"/>
      <c r="J73" s="9"/>
      <c r="K73" s="9"/>
      <c r="L73" s="9"/>
      <c r="M73" s="9"/>
      <c r="N73" s="9"/>
      <c r="O73" s="9"/>
      <c r="P73" s="269"/>
      <c r="Q73" s="270"/>
      <c r="R73" s="269"/>
      <c r="S73" s="341"/>
      <c r="T73" s="42"/>
    </row>
    <row r="74" spans="1:20" s="8" customFormat="1" ht="14.1" hidden="1" customHeight="1" outlineLevel="1" x14ac:dyDescent="0.3">
      <c r="A74" s="11">
        <f t="shared" si="5"/>
        <v>18</v>
      </c>
      <c r="B74" s="12" t="s">
        <v>158</v>
      </c>
      <c r="C74" s="13"/>
      <c r="D74" s="9"/>
      <c r="E74" s="9"/>
      <c r="F74" s="9"/>
      <c r="G74" s="9"/>
      <c r="H74" s="9"/>
      <c r="I74" s="9"/>
      <c r="J74" s="9"/>
      <c r="K74" s="9"/>
      <c r="L74" s="9"/>
      <c r="M74" s="9"/>
      <c r="N74" s="9"/>
      <c r="O74" s="9"/>
      <c r="P74" s="269"/>
      <c r="Q74" s="270"/>
      <c r="R74" s="269"/>
      <c r="S74" s="341"/>
      <c r="T74" s="42"/>
    </row>
    <row r="75" spans="1:20" s="8" customFormat="1" ht="14.1" hidden="1" customHeight="1" outlineLevel="1" x14ac:dyDescent="0.3">
      <c r="A75" s="11">
        <f t="shared" si="5"/>
        <v>19</v>
      </c>
      <c r="B75" s="12" t="s">
        <v>159</v>
      </c>
      <c r="C75" s="13"/>
      <c r="D75" s="9"/>
      <c r="E75" s="9"/>
      <c r="F75" s="9"/>
      <c r="G75" s="9"/>
      <c r="H75" s="9"/>
      <c r="I75" s="9"/>
      <c r="J75" s="9"/>
      <c r="K75" s="9"/>
      <c r="L75" s="9"/>
      <c r="M75" s="9"/>
      <c r="N75" s="9"/>
      <c r="O75" s="9"/>
      <c r="P75" s="269"/>
      <c r="Q75" s="270"/>
      <c r="R75" s="269"/>
      <c r="S75" s="341"/>
      <c r="T75" s="42"/>
    </row>
    <row r="76" spans="1:20" s="8" customFormat="1" ht="14.1" hidden="1" customHeight="1" outlineLevel="1" x14ac:dyDescent="0.3">
      <c r="A76" s="11">
        <f t="shared" si="5"/>
        <v>20</v>
      </c>
      <c r="B76" s="12" t="s">
        <v>160</v>
      </c>
      <c r="C76" s="13"/>
      <c r="D76" s="9"/>
      <c r="E76" s="9"/>
      <c r="F76" s="9"/>
      <c r="G76" s="9"/>
      <c r="H76" s="9"/>
      <c r="I76" s="9"/>
      <c r="J76" s="9"/>
      <c r="K76" s="9"/>
      <c r="L76" s="9"/>
      <c r="M76" s="9"/>
      <c r="N76" s="9"/>
      <c r="O76" s="9"/>
      <c r="P76" s="269"/>
      <c r="Q76" s="270"/>
      <c r="R76" s="269"/>
      <c r="S76" s="341"/>
      <c r="T76" s="42"/>
    </row>
    <row r="77" spans="1:20" s="8" customFormat="1" ht="14.1" hidden="1" customHeight="1" outlineLevel="1" x14ac:dyDescent="0.3">
      <c r="A77" s="11">
        <f t="shared" si="5"/>
        <v>21</v>
      </c>
      <c r="B77" s="277" t="s">
        <v>161</v>
      </c>
      <c r="C77" s="278"/>
      <c r="D77" s="9"/>
      <c r="E77" s="9"/>
      <c r="F77" s="9"/>
      <c r="G77" s="9"/>
      <c r="H77" s="9"/>
      <c r="I77" s="9"/>
      <c r="J77" s="9"/>
      <c r="K77" s="9"/>
      <c r="L77" s="9"/>
      <c r="M77" s="9"/>
      <c r="N77" s="9"/>
      <c r="O77" s="9"/>
      <c r="P77" s="269"/>
      <c r="Q77" s="270"/>
      <c r="R77" s="269"/>
      <c r="S77" s="341"/>
      <c r="T77" s="42"/>
    </row>
    <row r="78" spans="1:20" s="8" customFormat="1" ht="14.1" hidden="1" customHeight="1" outlineLevel="1" x14ac:dyDescent="0.3">
      <c r="A78" s="11">
        <f t="shared" si="5"/>
        <v>22</v>
      </c>
      <c r="B78" s="277" t="s">
        <v>162</v>
      </c>
      <c r="C78" s="278"/>
      <c r="D78" s="9"/>
      <c r="E78" s="9"/>
      <c r="F78" s="9"/>
      <c r="G78" s="9"/>
      <c r="H78" s="9"/>
      <c r="I78" s="9"/>
      <c r="J78" s="9"/>
      <c r="K78" s="9"/>
      <c r="L78" s="9"/>
      <c r="M78" s="9"/>
      <c r="N78" s="9"/>
      <c r="O78" s="9"/>
      <c r="P78" s="269"/>
      <c r="Q78" s="270"/>
      <c r="R78" s="269"/>
      <c r="S78" s="341"/>
      <c r="T78" s="42"/>
    </row>
    <row r="79" spans="1:20" s="8" customFormat="1" ht="14.1" hidden="1" customHeight="1" outlineLevel="1" x14ac:dyDescent="0.3">
      <c r="A79" s="11">
        <f t="shared" si="5"/>
        <v>23</v>
      </c>
      <c r="B79" s="277" t="s">
        <v>163</v>
      </c>
      <c r="C79" s="278"/>
      <c r="D79" s="9"/>
      <c r="E79" s="9"/>
      <c r="F79" s="9"/>
      <c r="G79" s="9"/>
      <c r="H79" s="9"/>
      <c r="I79" s="9"/>
      <c r="J79" s="9"/>
      <c r="K79" s="9"/>
      <c r="L79" s="9"/>
      <c r="M79" s="9"/>
      <c r="N79" s="9"/>
      <c r="O79" s="9"/>
      <c r="P79" s="269"/>
      <c r="Q79" s="270"/>
      <c r="R79" s="269"/>
      <c r="S79" s="341"/>
      <c r="T79" s="42"/>
    </row>
    <row r="80" spans="1:20" s="8" customFormat="1" ht="14.1" hidden="1" customHeight="1" outlineLevel="1" x14ac:dyDescent="0.3">
      <c r="A80" s="11"/>
      <c r="B80" s="273"/>
      <c r="C80" s="274"/>
      <c r="D80" s="9"/>
      <c r="E80" s="9"/>
      <c r="F80" s="9"/>
      <c r="G80" s="9"/>
      <c r="H80" s="9"/>
      <c r="I80" s="9"/>
      <c r="J80" s="9"/>
      <c r="K80" s="9"/>
      <c r="L80" s="9"/>
      <c r="M80" s="9"/>
      <c r="N80" s="9"/>
      <c r="O80" s="9"/>
      <c r="P80" s="269"/>
      <c r="Q80" s="270"/>
      <c r="R80" s="269"/>
      <c r="S80" s="341"/>
      <c r="T80" s="42"/>
    </row>
    <row r="81" spans="1:23" s="8" customFormat="1" ht="14.1" customHeight="1" x14ac:dyDescent="0.3">
      <c r="A81" s="11">
        <f>+A80+1</f>
        <v>1</v>
      </c>
      <c r="B81" s="268" t="s">
        <v>164</v>
      </c>
      <c r="C81" s="268"/>
      <c r="D81" s="9"/>
      <c r="E81" s="9"/>
      <c r="F81" s="9"/>
      <c r="G81" s="9"/>
      <c r="H81" s="9"/>
      <c r="I81" s="9"/>
      <c r="J81" s="9"/>
      <c r="K81" s="9"/>
      <c r="L81" s="9"/>
      <c r="M81" s="9"/>
      <c r="N81" s="9"/>
      <c r="O81" s="9"/>
      <c r="P81" s="269"/>
      <c r="Q81" s="270"/>
      <c r="R81" s="269"/>
      <c r="S81" s="341"/>
      <c r="T81" s="42"/>
    </row>
    <row r="82" spans="1:23" s="8" customFormat="1" ht="14.1" customHeight="1" outlineLevel="1" x14ac:dyDescent="0.3">
      <c r="A82" s="11">
        <f>+A81+1</f>
        <v>2</v>
      </c>
      <c r="B82" s="264" t="s">
        <v>165</v>
      </c>
      <c r="C82" s="264"/>
      <c r="D82" s="31"/>
      <c r="E82" s="31"/>
      <c r="F82" s="31"/>
      <c r="G82" s="31"/>
      <c r="H82" s="31"/>
      <c r="I82" s="31"/>
      <c r="J82" s="31"/>
      <c r="K82" s="31"/>
      <c r="L82" s="31"/>
      <c r="M82" s="31"/>
      <c r="N82" s="31"/>
      <c r="O82" s="31"/>
      <c r="P82" s="265"/>
      <c r="Q82" s="266"/>
      <c r="R82" s="324" t="str">
        <f>IFERROR(COUNTIF(D82:O82,"=3")/COUNTIF(D82:O82,"&gt;0")," ")</f>
        <v xml:space="preserve"> </v>
      </c>
      <c r="S82" s="324"/>
      <c r="T82" s="43" t="str">
        <f t="shared" ref="T82:T145" si="6">R82</f>
        <v xml:space="preserve"> </v>
      </c>
    </row>
    <row r="83" spans="1:23" s="8" customFormat="1" ht="14.1" customHeight="1" outlineLevel="1" x14ac:dyDescent="0.3">
      <c r="A83" s="11">
        <f>+A82+1</f>
        <v>3</v>
      </c>
      <c r="B83" s="264" t="s">
        <v>166</v>
      </c>
      <c r="C83" s="264"/>
      <c r="D83" s="31"/>
      <c r="E83" s="31"/>
      <c r="F83" s="31"/>
      <c r="G83" s="31"/>
      <c r="H83" s="31">
        <v>3</v>
      </c>
      <c r="I83" s="31"/>
      <c r="J83" s="31"/>
      <c r="K83" s="31"/>
      <c r="L83" s="31"/>
      <c r="M83" s="31"/>
      <c r="N83" s="31"/>
      <c r="O83" s="31"/>
      <c r="P83" s="265"/>
      <c r="Q83" s="266"/>
      <c r="R83" s="324">
        <f>IFERROR(COUNTIF(D83:O83,"=3")/COUNTIF(D83:O83,"&gt;0")," ")</f>
        <v>1</v>
      </c>
      <c r="S83" s="324"/>
      <c r="T83" s="43">
        <f t="shared" si="6"/>
        <v>1</v>
      </c>
      <c r="W83" s="57">
        <f>AVERAGE(R82:S83)</f>
        <v>1</v>
      </c>
    </row>
    <row r="84" spans="1:23" s="8" customFormat="1" ht="16.5" customHeight="1" outlineLevel="1" x14ac:dyDescent="0.3">
      <c r="A84" s="11">
        <f>+A83+1</f>
        <v>4</v>
      </c>
      <c r="B84" s="264" t="s">
        <v>167</v>
      </c>
      <c r="C84" s="264"/>
      <c r="D84" s="31"/>
      <c r="E84" s="31"/>
      <c r="F84" s="31"/>
      <c r="G84" s="31"/>
      <c r="H84" s="31"/>
      <c r="I84" s="31"/>
      <c r="J84" s="31"/>
      <c r="K84" s="31"/>
      <c r="L84" s="31"/>
      <c r="M84" s="31"/>
      <c r="N84" s="31"/>
      <c r="O84" s="31"/>
      <c r="P84" s="265"/>
      <c r="Q84" s="266"/>
      <c r="R84" s="324" t="str">
        <f>IFERROR(COUNTIF(D84:O84,"=3")/COUNTIF(D84:O84,"&gt;0")," ")</f>
        <v xml:space="preserve"> </v>
      </c>
      <c r="S84" s="324"/>
      <c r="T84" s="43" t="str">
        <f t="shared" si="6"/>
        <v xml:space="preserve"> </v>
      </c>
    </row>
    <row r="85" spans="1:23" s="8" customFormat="1" ht="14.1" customHeight="1" outlineLevel="1" x14ac:dyDescent="0.3">
      <c r="A85" s="11">
        <v>5</v>
      </c>
      <c r="B85" s="264" t="s">
        <v>168</v>
      </c>
      <c r="C85" s="264"/>
      <c r="D85" s="31"/>
      <c r="E85" s="31"/>
      <c r="F85" s="31"/>
      <c r="G85" s="31"/>
      <c r="H85" s="31"/>
      <c r="I85" s="31"/>
      <c r="J85" s="31"/>
      <c r="K85" s="31"/>
      <c r="L85" s="31"/>
      <c r="M85" s="31"/>
      <c r="N85" s="31"/>
      <c r="O85" s="31"/>
      <c r="P85" s="265" t="s">
        <v>267</v>
      </c>
      <c r="Q85" s="266"/>
      <c r="R85" s="269"/>
      <c r="S85" s="341"/>
      <c r="T85" s="42"/>
    </row>
    <row r="86" spans="1:23" s="8" customFormat="1" ht="14.1" customHeight="1" outlineLevel="1" x14ac:dyDescent="0.3">
      <c r="A86" s="11"/>
      <c r="B86" s="273"/>
      <c r="C86" s="274"/>
      <c r="D86" s="9"/>
      <c r="E86" s="9"/>
      <c r="F86" s="9"/>
      <c r="G86" s="9"/>
      <c r="H86" s="9"/>
      <c r="I86" s="9"/>
      <c r="J86" s="9"/>
      <c r="K86" s="9"/>
      <c r="L86" s="9"/>
      <c r="M86" s="9"/>
      <c r="N86" s="9"/>
      <c r="O86" s="9"/>
      <c r="P86" s="269"/>
      <c r="Q86" s="270"/>
      <c r="R86" s="269"/>
      <c r="S86" s="341"/>
      <c r="T86" s="42"/>
    </row>
    <row r="87" spans="1:23" s="8" customFormat="1" ht="14.1" customHeight="1" x14ac:dyDescent="0.3">
      <c r="A87" s="11">
        <v>1</v>
      </c>
      <c r="B87" s="268" t="s">
        <v>169</v>
      </c>
      <c r="C87" s="268"/>
      <c r="D87" s="9"/>
      <c r="E87" s="9"/>
      <c r="F87" s="9"/>
      <c r="G87" s="9"/>
      <c r="H87" s="9"/>
      <c r="I87" s="9"/>
      <c r="J87" s="9"/>
      <c r="K87" s="9"/>
      <c r="L87" s="9"/>
      <c r="M87" s="9"/>
      <c r="N87" s="9"/>
      <c r="O87" s="9"/>
      <c r="P87" s="269"/>
      <c r="Q87" s="270"/>
      <c r="R87" s="269"/>
      <c r="S87" s="341"/>
      <c r="T87" s="42"/>
    </row>
    <row r="88" spans="1:23" s="8" customFormat="1" ht="16.5" customHeight="1" outlineLevel="1" x14ac:dyDescent="0.3">
      <c r="A88" s="11">
        <f t="shared" ref="A88:A94" si="7">+A87+1</f>
        <v>2</v>
      </c>
      <c r="B88" s="277" t="s">
        <v>170</v>
      </c>
      <c r="C88" s="278"/>
      <c r="D88" s="31"/>
      <c r="E88" s="31"/>
      <c r="F88" s="31"/>
      <c r="G88" s="31"/>
      <c r="H88" s="31"/>
      <c r="I88" s="31"/>
      <c r="J88" s="31"/>
      <c r="K88" s="31"/>
      <c r="L88" s="31"/>
      <c r="M88" s="31"/>
      <c r="N88" s="31"/>
      <c r="O88" s="31"/>
      <c r="P88" s="346" t="s">
        <v>268</v>
      </c>
      <c r="Q88" s="53"/>
      <c r="R88" s="324" t="str">
        <f>IFERROR(COUNTIF(D88:O88,"=3")/COUNTIF(D88:O88,"&gt;0")," ")</f>
        <v xml:space="preserve"> </v>
      </c>
      <c r="S88" s="324"/>
      <c r="T88" s="43" t="str">
        <f t="shared" si="6"/>
        <v xml:space="preserve"> </v>
      </c>
    </row>
    <row r="89" spans="1:23" s="8" customFormat="1" ht="14.1" customHeight="1" outlineLevel="1" x14ac:dyDescent="0.3">
      <c r="A89" s="11">
        <f t="shared" si="7"/>
        <v>3</v>
      </c>
      <c r="B89" s="277" t="s">
        <v>171</v>
      </c>
      <c r="C89" s="278"/>
      <c r="D89" s="31"/>
      <c r="E89" s="31"/>
      <c r="F89" s="31"/>
      <c r="G89" s="31"/>
      <c r="H89" s="31">
        <v>5</v>
      </c>
      <c r="I89" s="31"/>
      <c r="J89" s="31"/>
      <c r="K89" s="31"/>
      <c r="L89" s="31"/>
      <c r="M89" s="31"/>
      <c r="N89" s="31"/>
      <c r="O89" s="31"/>
      <c r="P89" s="347"/>
      <c r="Q89" s="55"/>
      <c r="R89" s="324">
        <f>IFERROR(COUNTIF(D89:O89,"=3")/COUNTIF(D89:O89,"&gt;0")," ")</f>
        <v>0</v>
      </c>
      <c r="S89" s="324"/>
      <c r="T89" s="43">
        <f t="shared" si="6"/>
        <v>0</v>
      </c>
    </row>
    <row r="90" spans="1:23" s="8" customFormat="1" ht="12.75" customHeight="1" outlineLevel="1" x14ac:dyDescent="0.3">
      <c r="A90" s="11">
        <f t="shared" si="7"/>
        <v>4</v>
      </c>
      <c r="B90" s="277" t="s">
        <v>172</v>
      </c>
      <c r="C90" s="278"/>
      <c r="D90" s="31"/>
      <c r="E90" s="31"/>
      <c r="F90" s="31"/>
      <c r="G90" s="31"/>
      <c r="H90" s="31">
        <v>5</v>
      </c>
      <c r="I90" s="31"/>
      <c r="J90" s="31"/>
      <c r="K90" s="31"/>
      <c r="L90" s="31"/>
      <c r="M90" s="31"/>
      <c r="N90" s="31"/>
      <c r="O90" s="31"/>
      <c r="P90" s="347"/>
      <c r="Q90" s="55"/>
      <c r="R90" s="324">
        <f>IFERROR(COUNTIF(D90:O90,"=3")/COUNTIF(D90:O90,"&gt;0")," ")</f>
        <v>0</v>
      </c>
      <c r="S90" s="324"/>
      <c r="T90" s="43">
        <f t="shared" si="6"/>
        <v>0</v>
      </c>
    </row>
    <row r="91" spans="1:23" s="8" customFormat="1" ht="14.1" customHeight="1" outlineLevel="1" x14ac:dyDescent="0.3">
      <c r="A91" s="11">
        <f t="shared" si="7"/>
        <v>5</v>
      </c>
      <c r="B91" s="277" t="s">
        <v>173</v>
      </c>
      <c r="C91" s="278"/>
      <c r="D91" s="9"/>
      <c r="E91" s="9"/>
      <c r="F91" s="9"/>
      <c r="G91" s="9"/>
      <c r="H91" s="9"/>
      <c r="I91" s="9"/>
      <c r="J91" s="9"/>
      <c r="K91" s="9"/>
      <c r="L91" s="9"/>
      <c r="M91" s="9"/>
      <c r="N91" s="9"/>
      <c r="O91" s="9"/>
      <c r="P91" s="269"/>
      <c r="Q91" s="270"/>
      <c r="R91" s="269"/>
      <c r="S91" s="341"/>
      <c r="T91" s="42"/>
    </row>
    <row r="92" spans="1:23" s="8" customFormat="1" ht="14.1" customHeight="1" outlineLevel="1" x14ac:dyDescent="0.3">
      <c r="A92" s="11">
        <f t="shared" si="7"/>
        <v>6</v>
      </c>
      <c r="B92" s="277" t="s">
        <v>174</v>
      </c>
      <c r="C92" s="278"/>
      <c r="D92" s="9"/>
      <c r="E92" s="9"/>
      <c r="F92" s="9"/>
      <c r="G92" s="9"/>
      <c r="H92" s="9"/>
      <c r="I92" s="9"/>
      <c r="J92" s="9"/>
      <c r="K92" s="9"/>
      <c r="L92" s="9"/>
      <c r="M92" s="9"/>
      <c r="N92" s="9"/>
      <c r="O92" s="9"/>
      <c r="P92" s="269"/>
      <c r="Q92" s="270"/>
      <c r="R92" s="269"/>
      <c r="S92" s="341"/>
      <c r="T92" s="42"/>
    </row>
    <row r="93" spans="1:23" s="8" customFormat="1" ht="14.1" customHeight="1" outlineLevel="1" x14ac:dyDescent="0.3">
      <c r="A93" s="11">
        <f t="shared" si="7"/>
        <v>7</v>
      </c>
      <c r="B93" s="277" t="s">
        <v>175</v>
      </c>
      <c r="C93" s="278"/>
      <c r="D93" s="9"/>
      <c r="E93" s="9"/>
      <c r="F93" s="9"/>
      <c r="G93" s="9"/>
      <c r="H93" s="9"/>
      <c r="I93" s="9"/>
      <c r="J93" s="9"/>
      <c r="K93" s="9"/>
      <c r="L93" s="9"/>
      <c r="M93" s="9"/>
      <c r="N93" s="9"/>
      <c r="O93" s="9"/>
      <c r="P93" s="269"/>
      <c r="Q93" s="270"/>
      <c r="R93" s="269"/>
      <c r="S93" s="341"/>
      <c r="T93" s="42"/>
    </row>
    <row r="94" spans="1:23" s="8" customFormat="1" ht="35.25" customHeight="1" outlineLevel="1" x14ac:dyDescent="0.3">
      <c r="A94" s="11">
        <f t="shared" si="7"/>
        <v>8</v>
      </c>
      <c r="B94" s="277" t="s">
        <v>176</v>
      </c>
      <c r="C94" s="278"/>
      <c r="D94" s="9"/>
      <c r="E94" s="9"/>
      <c r="F94" s="9"/>
      <c r="G94" s="9"/>
      <c r="H94" s="9"/>
      <c r="I94" s="9"/>
      <c r="J94" s="9"/>
      <c r="K94" s="9"/>
      <c r="L94" s="9"/>
      <c r="M94" s="9"/>
      <c r="N94" s="9"/>
      <c r="O94" s="9"/>
      <c r="P94" s="269"/>
      <c r="Q94" s="270"/>
      <c r="R94" s="269"/>
      <c r="S94" s="341"/>
      <c r="T94" s="42"/>
    </row>
    <row r="95" spans="1:23" s="8" customFormat="1" ht="13.5" customHeight="1" outlineLevel="1" x14ac:dyDescent="0.3">
      <c r="A95" s="11"/>
      <c r="B95" s="277"/>
      <c r="C95" s="278"/>
      <c r="D95" s="9"/>
      <c r="E95" s="9"/>
      <c r="F95" s="9"/>
      <c r="G95" s="9"/>
      <c r="H95" s="9"/>
      <c r="I95" s="9"/>
      <c r="J95" s="9"/>
      <c r="K95" s="9"/>
      <c r="L95" s="9"/>
      <c r="M95" s="9"/>
      <c r="N95" s="9"/>
      <c r="O95" s="9"/>
      <c r="P95" s="269"/>
      <c r="Q95" s="270"/>
      <c r="R95" s="269"/>
      <c r="S95" s="341"/>
      <c r="T95" s="42"/>
    </row>
    <row r="96" spans="1:23" s="8" customFormat="1" ht="14.1" customHeight="1" x14ac:dyDescent="0.3">
      <c r="A96" s="11">
        <v>1</v>
      </c>
      <c r="B96" s="268" t="s">
        <v>177</v>
      </c>
      <c r="C96" s="268"/>
      <c r="D96" s="9"/>
      <c r="E96" s="9"/>
      <c r="F96" s="9"/>
      <c r="G96" s="9"/>
      <c r="H96" s="9"/>
      <c r="I96" s="9"/>
      <c r="J96" s="9"/>
      <c r="K96" s="9"/>
      <c r="L96" s="9"/>
      <c r="M96" s="9"/>
      <c r="N96" s="9"/>
      <c r="O96" s="9"/>
      <c r="P96" s="269"/>
      <c r="Q96" s="270"/>
      <c r="R96" s="269"/>
      <c r="S96" s="341"/>
      <c r="T96" s="42"/>
    </row>
    <row r="97" spans="1:20" s="8" customFormat="1" ht="14.1" customHeight="1" outlineLevel="1" x14ac:dyDescent="0.3">
      <c r="A97" s="11">
        <f>+A96+1</f>
        <v>2</v>
      </c>
      <c r="B97" s="264" t="s">
        <v>178</v>
      </c>
      <c r="C97" s="264"/>
      <c r="D97" s="31"/>
      <c r="E97" s="31"/>
      <c r="F97" s="31"/>
      <c r="G97" s="31"/>
      <c r="H97" s="31"/>
      <c r="I97" s="31"/>
      <c r="J97" s="31"/>
      <c r="K97" s="31"/>
      <c r="L97" s="31"/>
      <c r="M97" s="31"/>
      <c r="N97" s="31"/>
      <c r="O97" s="31"/>
      <c r="P97" s="265"/>
      <c r="Q97" s="266"/>
      <c r="R97" s="324" t="str">
        <f>IFERROR(COUNTIF(D97:O97,"=3")/COUNTIF(D97:O97,"&gt;0")," ")</f>
        <v xml:space="preserve"> </v>
      </c>
      <c r="S97" s="324"/>
      <c r="T97" s="43" t="str">
        <f t="shared" si="6"/>
        <v xml:space="preserve"> </v>
      </c>
    </row>
    <row r="98" spans="1:20" s="8" customFormat="1" ht="14.1" customHeight="1" outlineLevel="1" x14ac:dyDescent="0.3">
      <c r="A98" s="11">
        <f>+A97+1</f>
        <v>3</v>
      </c>
      <c r="B98" s="264" t="s">
        <v>179</v>
      </c>
      <c r="C98" s="264"/>
      <c r="E98" s="31"/>
      <c r="F98" s="31"/>
      <c r="G98" s="31"/>
      <c r="H98" s="31"/>
      <c r="I98" s="31"/>
      <c r="J98" s="31"/>
      <c r="K98" s="31"/>
      <c r="L98" s="31"/>
      <c r="M98" s="31"/>
      <c r="N98" s="31"/>
      <c r="O98" s="31"/>
      <c r="P98" s="265"/>
      <c r="Q98" s="266"/>
      <c r="R98" s="324" t="str">
        <f>IFERROR(COUNTIF(D98:O98,"=3")/COUNTIF(D98:O98,"&gt;0")," ")</f>
        <v xml:space="preserve"> </v>
      </c>
      <c r="S98" s="324"/>
      <c r="T98" s="43" t="str">
        <f t="shared" si="6"/>
        <v xml:space="preserve"> </v>
      </c>
    </row>
    <row r="99" spans="1:20" s="8" customFormat="1" ht="14.1" customHeight="1" outlineLevel="1" x14ac:dyDescent="0.3">
      <c r="A99" s="11">
        <f>+A98+1</f>
        <v>4</v>
      </c>
      <c r="B99" s="264" t="s">
        <v>180</v>
      </c>
      <c r="C99" s="264"/>
      <c r="D99" s="31"/>
      <c r="E99" s="31"/>
      <c r="F99" s="31"/>
      <c r="G99" s="31"/>
      <c r="H99" s="31">
        <v>3</v>
      </c>
      <c r="I99" s="31"/>
      <c r="J99" s="31"/>
      <c r="K99" s="31"/>
      <c r="L99" s="31"/>
      <c r="M99" s="31"/>
      <c r="N99" s="31"/>
      <c r="O99" s="31"/>
      <c r="P99" s="265"/>
      <c r="Q99" s="266"/>
      <c r="R99" s="324">
        <f>IFERROR(COUNTIF(D99:O99,"=3")/COUNTIF(D99:O99,"&gt;0")," ")</f>
        <v>1</v>
      </c>
      <c r="S99" s="324"/>
      <c r="T99" s="43">
        <f t="shared" si="6"/>
        <v>1</v>
      </c>
    </row>
    <row r="100" spans="1:20" s="8" customFormat="1" ht="14.1" customHeight="1" x14ac:dyDescent="0.3">
      <c r="A100" s="11">
        <v>1</v>
      </c>
      <c r="B100" s="279" t="s">
        <v>181</v>
      </c>
      <c r="C100" s="280"/>
      <c r="D100" s="9"/>
      <c r="E100" s="9"/>
      <c r="F100" s="9"/>
      <c r="G100" s="9"/>
      <c r="H100" s="9"/>
      <c r="I100" s="9"/>
      <c r="J100" s="9"/>
      <c r="K100" s="9"/>
      <c r="L100" s="9"/>
      <c r="M100" s="9"/>
      <c r="N100" s="9"/>
      <c r="O100" s="9"/>
      <c r="P100" s="269"/>
      <c r="Q100" s="270"/>
      <c r="R100" s="269"/>
      <c r="S100" s="341"/>
      <c r="T100" s="42"/>
    </row>
    <row r="101" spans="1:20" s="8" customFormat="1" ht="14.1" customHeight="1" outlineLevel="1" x14ac:dyDescent="0.3">
      <c r="A101" s="11">
        <f>+A100+1</f>
        <v>2</v>
      </c>
      <c r="B101" s="277" t="s">
        <v>182</v>
      </c>
      <c r="C101" s="278"/>
      <c r="D101" s="31"/>
      <c r="E101" s="31"/>
      <c r="F101" s="31"/>
      <c r="G101" s="31"/>
      <c r="H101" s="31">
        <v>3</v>
      </c>
      <c r="I101" s="31"/>
      <c r="J101" s="31"/>
      <c r="K101" s="31"/>
      <c r="L101" s="31"/>
      <c r="M101" s="31"/>
      <c r="N101" s="31"/>
      <c r="O101" s="31"/>
      <c r="P101" s="265" t="s">
        <v>269</v>
      </c>
      <c r="Q101" s="266"/>
      <c r="R101" s="324">
        <f>IFERROR(COUNTIF(D101:O101,"=3")/COUNTIF(D101:O101,"&gt;0")," ")</f>
        <v>1</v>
      </c>
      <c r="S101" s="324"/>
      <c r="T101" s="43">
        <f t="shared" si="6"/>
        <v>1</v>
      </c>
    </row>
    <row r="102" spans="1:20" ht="14.1" customHeight="1" outlineLevel="1" x14ac:dyDescent="0.3">
      <c r="A102" s="11">
        <f>+A101+1</f>
        <v>3</v>
      </c>
      <c r="B102" s="277" t="s">
        <v>183</v>
      </c>
      <c r="C102" s="278"/>
      <c r="D102" s="31"/>
      <c r="E102" s="31"/>
      <c r="F102" s="31"/>
      <c r="G102" s="31"/>
      <c r="H102" s="31">
        <v>3</v>
      </c>
      <c r="I102" s="31"/>
      <c r="J102" s="31"/>
      <c r="K102" s="31"/>
      <c r="L102" s="31"/>
      <c r="M102" s="31"/>
      <c r="N102" s="31"/>
      <c r="O102" s="31"/>
      <c r="P102" s="265"/>
      <c r="Q102" s="266"/>
      <c r="R102" s="324">
        <f>IFERROR(COUNTIF(D102:O102,"=3")/COUNTIF(D102:O102,"&gt;0")," ")</f>
        <v>1</v>
      </c>
      <c r="S102" s="324"/>
      <c r="T102" s="43">
        <f t="shared" si="6"/>
        <v>1</v>
      </c>
    </row>
    <row r="103" spans="1:20" ht="14.1" customHeight="1" outlineLevel="1" x14ac:dyDescent="0.3">
      <c r="A103" s="11">
        <f>+A102+1</f>
        <v>4</v>
      </c>
      <c r="B103" s="277" t="s">
        <v>184</v>
      </c>
      <c r="C103" s="278"/>
      <c r="D103" s="31"/>
      <c r="E103" s="31"/>
      <c r="F103" s="31"/>
      <c r="G103" s="31"/>
      <c r="H103" s="31">
        <v>2</v>
      </c>
      <c r="I103" s="31"/>
      <c r="J103" s="31"/>
      <c r="K103" s="31"/>
      <c r="L103" s="31"/>
      <c r="M103" s="31"/>
      <c r="N103" s="31"/>
      <c r="O103" s="31"/>
      <c r="P103" s="265" t="s">
        <v>270</v>
      </c>
      <c r="Q103" s="266"/>
      <c r="R103" s="324">
        <f>IFERROR(COUNTIF(D103:O103,"=3")/COUNTIF(D103:O103,"&gt;0")," ")</f>
        <v>0</v>
      </c>
      <c r="S103" s="324"/>
      <c r="T103" s="43">
        <f t="shared" si="6"/>
        <v>0</v>
      </c>
    </row>
    <row r="104" spans="1:20" ht="14.1" customHeight="1" outlineLevel="1" x14ac:dyDescent="0.3">
      <c r="A104" s="11">
        <f>+A103+1</f>
        <v>5</v>
      </c>
      <c r="B104" s="12" t="s">
        <v>185</v>
      </c>
      <c r="C104" s="13"/>
      <c r="D104" s="38"/>
      <c r="E104" s="38"/>
      <c r="F104" s="38"/>
      <c r="G104" s="38"/>
      <c r="H104" s="38"/>
      <c r="I104" s="38"/>
      <c r="J104" s="38"/>
      <c r="K104" s="38"/>
      <c r="L104" s="38"/>
      <c r="M104" s="38"/>
      <c r="N104" s="38"/>
      <c r="O104" s="38"/>
      <c r="P104" s="265" t="s">
        <v>271</v>
      </c>
      <c r="Q104" s="266"/>
      <c r="R104" s="269"/>
      <c r="S104" s="341"/>
      <c r="T104" s="42"/>
    </row>
    <row r="105" spans="1:20" ht="14.1" customHeight="1" outlineLevel="1" x14ac:dyDescent="0.3">
      <c r="A105" s="11"/>
      <c r="B105" s="277" t="s">
        <v>272</v>
      </c>
      <c r="C105" s="278"/>
      <c r="D105" s="31"/>
      <c r="E105" s="31"/>
      <c r="F105" s="31"/>
      <c r="G105" s="31"/>
      <c r="H105" s="31">
        <v>3</v>
      </c>
      <c r="I105" s="31"/>
      <c r="J105" s="31"/>
      <c r="K105" s="31"/>
      <c r="L105" s="31"/>
      <c r="M105" s="31"/>
      <c r="N105" s="31"/>
      <c r="O105" s="31"/>
      <c r="P105" s="344" t="s">
        <v>273</v>
      </c>
      <c r="Q105" s="345"/>
      <c r="R105" s="269"/>
      <c r="S105" s="341"/>
      <c r="T105" s="42"/>
    </row>
    <row r="106" spans="1:20" s="8" customFormat="1" ht="14.1" customHeight="1" collapsed="1" x14ac:dyDescent="0.3">
      <c r="A106" s="11">
        <v>1</v>
      </c>
      <c r="B106" s="279" t="s">
        <v>186</v>
      </c>
      <c r="C106" s="280"/>
      <c r="D106" s="9"/>
      <c r="E106" s="9"/>
      <c r="F106" s="9"/>
      <c r="G106" s="9"/>
      <c r="H106" s="9"/>
      <c r="I106" s="9"/>
      <c r="J106" s="9"/>
      <c r="K106" s="9"/>
      <c r="L106" s="9"/>
      <c r="M106" s="9"/>
      <c r="N106" s="9"/>
      <c r="O106" s="9"/>
      <c r="P106" s="269"/>
      <c r="Q106" s="270"/>
      <c r="R106" s="269"/>
      <c r="S106" s="341"/>
      <c r="T106" s="42"/>
    </row>
    <row r="107" spans="1:20" s="8" customFormat="1" ht="14.1" hidden="1" customHeight="1" outlineLevel="1" x14ac:dyDescent="0.3">
      <c r="A107" s="11">
        <f t="shared" ref="A107:A113" si="8">+A106+1</f>
        <v>2</v>
      </c>
      <c r="B107" s="264" t="s">
        <v>187</v>
      </c>
      <c r="C107" s="264"/>
      <c r="D107" s="9"/>
      <c r="E107" s="9"/>
      <c r="F107" s="9"/>
      <c r="G107" s="9"/>
      <c r="H107" s="9"/>
      <c r="I107" s="9"/>
      <c r="J107" s="9"/>
      <c r="K107" s="9"/>
      <c r="L107" s="9"/>
      <c r="M107" s="9"/>
      <c r="N107" s="9"/>
      <c r="O107" s="9"/>
      <c r="P107" s="269"/>
      <c r="Q107" s="270"/>
      <c r="R107" s="269"/>
      <c r="S107" s="341"/>
      <c r="T107" s="42"/>
    </row>
    <row r="108" spans="1:20" s="8" customFormat="1" ht="14.1" hidden="1" customHeight="1" outlineLevel="1" x14ac:dyDescent="0.3">
      <c r="A108" s="11">
        <f t="shared" si="8"/>
        <v>3</v>
      </c>
      <c r="B108" s="264" t="s">
        <v>188</v>
      </c>
      <c r="C108" s="264"/>
      <c r="D108" s="9"/>
      <c r="E108" s="9"/>
      <c r="F108" s="9"/>
      <c r="G108" s="9"/>
      <c r="H108" s="9"/>
      <c r="I108" s="9"/>
      <c r="J108" s="9"/>
      <c r="K108" s="9"/>
      <c r="L108" s="9"/>
      <c r="M108" s="9"/>
      <c r="N108" s="9"/>
      <c r="O108" s="9"/>
      <c r="P108" s="269"/>
      <c r="Q108" s="270"/>
      <c r="R108" s="269"/>
      <c r="S108" s="341"/>
      <c r="T108" s="42"/>
    </row>
    <row r="109" spans="1:20" s="8" customFormat="1" ht="14.1" hidden="1" customHeight="1" outlineLevel="1" x14ac:dyDescent="0.3">
      <c r="A109" s="11">
        <f t="shared" si="8"/>
        <v>4</v>
      </c>
      <c r="B109" s="264" t="s">
        <v>189</v>
      </c>
      <c r="C109" s="264"/>
      <c r="D109" s="9"/>
      <c r="E109" s="9"/>
      <c r="F109" s="9"/>
      <c r="G109" s="9"/>
      <c r="H109" s="9"/>
      <c r="I109" s="9"/>
      <c r="J109" s="9"/>
      <c r="K109" s="9"/>
      <c r="L109" s="9"/>
      <c r="M109" s="9"/>
      <c r="N109" s="9"/>
      <c r="O109" s="9"/>
      <c r="P109" s="269"/>
      <c r="Q109" s="270"/>
      <c r="R109" s="269"/>
      <c r="S109" s="341"/>
      <c r="T109" s="42"/>
    </row>
    <row r="110" spans="1:20" s="8" customFormat="1" ht="14.1" hidden="1" customHeight="1" outlineLevel="1" x14ac:dyDescent="0.3">
      <c r="A110" s="11">
        <f t="shared" si="8"/>
        <v>5</v>
      </c>
      <c r="B110" s="264" t="s">
        <v>190</v>
      </c>
      <c r="C110" s="264"/>
      <c r="D110" s="9"/>
      <c r="E110" s="9"/>
      <c r="F110" s="9"/>
      <c r="G110" s="9"/>
      <c r="H110" s="9"/>
      <c r="I110" s="9"/>
      <c r="J110" s="9"/>
      <c r="K110" s="9"/>
      <c r="L110" s="9"/>
      <c r="M110" s="9"/>
      <c r="N110" s="9"/>
      <c r="O110" s="9"/>
      <c r="P110" s="269"/>
      <c r="Q110" s="270"/>
      <c r="R110" s="269"/>
      <c r="S110" s="341"/>
      <c r="T110" s="42"/>
    </row>
    <row r="111" spans="1:20" s="8" customFormat="1" ht="14.1" hidden="1" customHeight="1" outlineLevel="1" x14ac:dyDescent="0.3">
      <c r="A111" s="11">
        <f t="shared" si="8"/>
        <v>6</v>
      </c>
      <c r="B111" s="264" t="s">
        <v>191</v>
      </c>
      <c r="C111" s="264"/>
      <c r="D111" s="9"/>
      <c r="E111" s="9"/>
      <c r="F111" s="9"/>
      <c r="G111" s="9"/>
      <c r="H111" s="9"/>
      <c r="I111" s="9"/>
      <c r="J111" s="9"/>
      <c r="K111" s="9"/>
      <c r="L111" s="9"/>
      <c r="M111" s="9"/>
      <c r="N111" s="9"/>
      <c r="O111" s="9"/>
      <c r="P111" s="269"/>
      <c r="Q111" s="270"/>
      <c r="R111" s="269"/>
      <c r="S111" s="341"/>
      <c r="T111" s="42"/>
    </row>
    <row r="112" spans="1:20" s="8" customFormat="1" ht="14.1" hidden="1" customHeight="1" outlineLevel="1" x14ac:dyDescent="0.3">
      <c r="A112" s="11">
        <f t="shared" si="8"/>
        <v>7</v>
      </c>
      <c r="B112" s="264" t="s">
        <v>192</v>
      </c>
      <c r="C112" s="264"/>
      <c r="D112" s="9"/>
      <c r="E112" s="9"/>
      <c r="F112" s="9"/>
      <c r="G112" s="9"/>
      <c r="H112" s="9"/>
      <c r="I112" s="9"/>
      <c r="J112" s="9"/>
      <c r="K112" s="9"/>
      <c r="L112" s="9"/>
      <c r="M112" s="9"/>
      <c r="N112" s="9"/>
      <c r="O112" s="9"/>
      <c r="P112" s="269"/>
      <c r="Q112" s="270"/>
      <c r="R112" s="269"/>
      <c r="S112" s="341"/>
      <c r="T112" s="42"/>
    </row>
    <row r="113" spans="1:22" s="8" customFormat="1" ht="14.1" hidden="1" customHeight="1" outlineLevel="1" x14ac:dyDescent="0.3">
      <c r="A113" s="11">
        <f t="shared" si="8"/>
        <v>8</v>
      </c>
      <c r="B113" s="264" t="s">
        <v>193</v>
      </c>
      <c r="C113" s="264"/>
      <c r="D113" s="9"/>
      <c r="E113" s="9"/>
      <c r="F113" s="9"/>
      <c r="G113" s="9"/>
      <c r="H113" s="9"/>
      <c r="I113" s="9"/>
      <c r="J113" s="9"/>
      <c r="K113" s="9"/>
      <c r="L113" s="9"/>
      <c r="M113" s="9"/>
      <c r="N113" s="9"/>
      <c r="O113" s="9"/>
      <c r="P113" s="269"/>
      <c r="Q113" s="270"/>
      <c r="R113" s="269"/>
      <c r="S113" s="341"/>
      <c r="T113" s="42"/>
    </row>
    <row r="114" spans="1:22" s="8" customFormat="1" ht="14.1" hidden="1" customHeight="1" outlineLevel="1" x14ac:dyDescent="0.3">
      <c r="A114" s="11"/>
      <c r="B114" s="273"/>
      <c r="C114" s="274"/>
      <c r="D114" s="9"/>
      <c r="E114" s="9"/>
      <c r="F114" s="9"/>
      <c r="G114" s="9"/>
      <c r="H114" s="9"/>
      <c r="I114" s="9"/>
      <c r="J114" s="9"/>
      <c r="K114" s="9"/>
      <c r="L114" s="9"/>
      <c r="M114" s="9"/>
      <c r="N114" s="9"/>
      <c r="O114" s="9"/>
      <c r="P114" s="269"/>
      <c r="Q114" s="270"/>
      <c r="R114" s="269"/>
      <c r="S114" s="341"/>
      <c r="T114" s="42"/>
    </row>
    <row r="115" spans="1:22" s="8" customFormat="1" ht="14.1" customHeight="1" x14ac:dyDescent="0.3">
      <c r="A115" s="11">
        <v>1</v>
      </c>
      <c r="B115" s="268" t="s">
        <v>194</v>
      </c>
      <c r="C115" s="268"/>
      <c r="D115" s="9"/>
      <c r="E115" s="9"/>
      <c r="F115" s="9"/>
      <c r="G115" s="9"/>
      <c r="H115" s="9"/>
      <c r="I115" s="9"/>
      <c r="J115" s="9"/>
      <c r="K115" s="9"/>
      <c r="L115" s="9"/>
      <c r="M115" s="9"/>
      <c r="N115" s="9"/>
      <c r="O115" s="9"/>
      <c r="P115" s="269"/>
      <c r="Q115" s="270"/>
      <c r="R115" s="269"/>
      <c r="S115" s="341"/>
      <c r="T115" s="42"/>
    </row>
    <row r="116" spans="1:22" s="8" customFormat="1" ht="14.1" customHeight="1" outlineLevel="1" x14ac:dyDescent="0.3">
      <c r="A116" s="11">
        <f t="shared" ref="A116:A123" si="9">+A115+1</f>
        <v>2</v>
      </c>
      <c r="B116" s="277" t="s">
        <v>195</v>
      </c>
      <c r="C116" s="278"/>
      <c r="D116" s="31"/>
      <c r="E116" s="31"/>
      <c r="F116" s="31"/>
      <c r="G116" s="31"/>
      <c r="H116" s="31">
        <v>3</v>
      </c>
      <c r="I116" s="31"/>
      <c r="J116" s="31"/>
      <c r="K116" s="31"/>
      <c r="L116" s="31"/>
      <c r="M116" s="31"/>
      <c r="N116" s="31"/>
      <c r="O116" s="31"/>
      <c r="P116" s="265" t="s">
        <v>274</v>
      </c>
      <c r="Q116" s="266"/>
      <c r="R116" s="324">
        <f t="shared" ref="R116:R123" si="10">IFERROR(COUNTIF(D116:O116,"=3")/COUNTIF(D116:O116,"&gt;0")," ")</f>
        <v>1</v>
      </c>
      <c r="S116" s="324"/>
      <c r="T116" s="43">
        <f t="shared" si="6"/>
        <v>1</v>
      </c>
    </row>
    <row r="117" spans="1:22" s="8" customFormat="1" ht="14.1" customHeight="1" outlineLevel="1" x14ac:dyDescent="0.3">
      <c r="A117" s="11">
        <f t="shared" si="9"/>
        <v>3</v>
      </c>
      <c r="B117" s="277" t="s">
        <v>196</v>
      </c>
      <c r="C117" s="278"/>
      <c r="D117" s="31"/>
      <c r="E117" s="31"/>
      <c r="F117" s="31"/>
      <c r="G117" s="31"/>
      <c r="H117" s="31">
        <v>5</v>
      </c>
      <c r="I117" s="31"/>
      <c r="J117" s="31"/>
      <c r="K117" s="31"/>
      <c r="L117" s="31"/>
      <c r="M117" s="31"/>
      <c r="N117" s="31"/>
      <c r="O117" s="31"/>
      <c r="P117" s="265" t="s">
        <v>275</v>
      </c>
      <c r="Q117" s="266"/>
      <c r="R117" s="324">
        <f t="shared" si="10"/>
        <v>0</v>
      </c>
      <c r="S117" s="324"/>
      <c r="T117" s="43">
        <f t="shared" si="6"/>
        <v>0</v>
      </c>
    </row>
    <row r="118" spans="1:22" s="8" customFormat="1" ht="30" customHeight="1" outlineLevel="1" x14ac:dyDescent="0.3">
      <c r="A118" s="11">
        <f t="shared" si="9"/>
        <v>4</v>
      </c>
      <c r="B118" s="271" t="s">
        <v>197</v>
      </c>
      <c r="C118" s="272"/>
      <c r="D118" s="31"/>
      <c r="E118" s="31"/>
      <c r="F118" s="31"/>
      <c r="G118" s="31"/>
      <c r="H118" s="31">
        <v>2</v>
      </c>
      <c r="J118" s="31"/>
      <c r="K118" s="31"/>
      <c r="L118" s="31"/>
      <c r="M118" s="31"/>
      <c r="N118" s="31"/>
      <c r="O118" s="31"/>
      <c r="P118" s="265" t="s">
        <v>276</v>
      </c>
      <c r="Q118" s="266"/>
      <c r="R118" s="324">
        <f t="shared" si="10"/>
        <v>0</v>
      </c>
      <c r="S118" s="324"/>
      <c r="T118" s="43">
        <f t="shared" si="6"/>
        <v>0</v>
      </c>
      <c r="V118" s="57"/>
    </row>
    <row r="119" spans="1:22" s="8" customFormat="1" ht="27.75" customHeight="1" outlineLevel="1" x14ac:dyDescent="0.3">
      <c r="A119" s="11">
        <f t="shared" si="9"/>
        <v>5</v>
      </c>
      <c r="B119" s="271" t="s">
        <v>198</v>
      </c>
      <c r="C119" s="272"/>
      <c r="D119" s="31"/>
      <c r="E119" s="31"/>
      <c r="F119" s="31"/>
      <c r="G119" s="31"/>
      <c r="H119" s="31">
        <v>5</v>
      </c>
      <c r="I119" s="31"/>
      <c r="J119" s="31"/>
      <c r="K119" s="31"/>
      <c r="L119" s="31"/>
      <c r="M119" s="31"/>
      <c r="N119" s="31"/>
      <c r="O119" s="31"/>
      <c r="P119" s="342" t="s">
        <v>277</v>
      </c>
      <c r="Q119" s="343"/>
      <c r="R119" s="324">
        <f t="shared" si="10"/>
        <v>0</v>
      </c>
      <c r="S119" s="324"/>
      <c r="T119" s="43">
        <f t="shared" si="6"/>
        <v>0</v>
      </c>
    </row>
    <row r="120" spans="1:22" s="8" customFormat="1" ht="30" customHeight="1" outlineLevel="1" x14ac:dyDescent="0.3">
      <c r="A120" s="11">
        <f t="shared" si="9"/>
        <v>6</v>
      </c>
      <c r="B120" s="271" t="s">
        <v>199</v>
      </c>
      <c r="C120" s="272"/>
      <c r="D120" s="31"/>
      <c r="E120" s="31"/>
      <c r="F120" s="31"/>
      <c r="G120" s="31"/>
      <c r="H120" s="31">
        <v>3</v>
      </c>
      <c r="I120" s="31"/>
      <c r="J120" s="31"/>
      <c r="K120" s="31"/>
      <c r="L120" s="31"/>
      <c r="M120" s="31"/>
      <c r="N120" s="31"/>
      <c r="O120" s="31"/>
      <c r="P120" s="265" t="s">
        <v>275</v>
      </c>
      <c r="Q120" s="266"/>
      <c r="R120" s="324">
        <f t="shared" si="10"/>
        <v>1</v>
      </c>
      <c r="S120" s="324"/>
      <c r="T120" s="43">
        <f t="shared" si="6"/>
        <v>1</v>
      </c>
    </row>
    <row r="121" spans="1:22" s="8" customFormat="1" ht="14.1" customHeight="1" outlineLevel="1" x14ac:dyDescent="0.3">
      <c r="A121" s="11">
        <f t="shared" si="9"/>
        <v>7</v>
      </c>
      <c r="B121" s="277" t="s">
        <v>200</v>
      </c>
      <c r="C121" s="278"/>
      <c r="D121" s="38"/>
      <c r="E121" s="38"/>
      <c r="F121" s="38"/>
      <c r="G121" s="38"/>
      <c r="H121" s="38"/>
      <c r="I121" s="38"/>
      <c r="J121" s="38"/>
      <c r="K121" s="38"/>
      <c r="L121" s="38"/>
      <c r="M121" s="38"/>
      <c r="N121" s="38"/>
      <c r="O121" s="38"/>
      <c r="P121" s="265" t="s">
        <v>278</v>
      </c>
      <c r="Q121" s="266"/>
      <c r="R121" s="324" t="str">
        <f t="shared" si="10"/>
        <v xml:space="preserve"> </v>
      </c>
      <c r="S121" s="324"/>
      <c r="T121" s="43" t="str">
        <f t="shared" si="6"/>
        <v xml:space="preserve"> </v>
      </c>
    </row>
    <row r="122" spans="1:22" s="8" customFormat="1" ht="14.1" customHeight="1" outlineLevel="1" x14ac:dyDescent="0.3">
      <c r="A122" s="11">
        <f t="shared" si="9"/>
        <v>8</v>
      </c>
      <c r="B122" s="277" t="s">
        <v>201</v>
      </c>
      <c r="C122" s="278"/>
      <c r="D122" s="31"/>
      <c r="E122" s="31"/>
      <c r="F122" s="31"/>
      <c r="G122" s="31"/>
      <c r="H122" s="31">
        <v>2</v>
      </c>
      <c r="I122" s="31"/>
      <c r="J122" s="31"/>
      <c r="K122" s="31"/>
      <c r="L122" s="31"/>
      <c r="M122" s="31"/>
      <c r="N122" s="31"/>
      <c r="O122" s="31"/>
      <c r="P122" s="265" t="s">
        <v>275</v>
      </c>
      <c r="Q122" s="266"/>
      <c r="R122" s="324">
        <f t="shared" si="10"/>
        <v>0</v>
      </c>
      <c r="S122" s="324"/>
      <c r="T122" s="43">
        <f t="shared" si="6"/>
        <v>0</v>
      </c>
    </row>
    <row r="123" spans="1:22" s="8" customFormat="1" ht="14.1" customHeight="1" outlineLevel="1" x14ac:dyDescent="0.3">
      <c r="A123" s="11">
        <f t="shared" si="9"/>
        <v>9</v>
      </c>
      <c r="B123" s="277" t="s">
        <v>202</v>
      </c>
      <c r="C123" s="278"/>
      <c r="D123" s="38"/>
      <c r="E123" s="38"/>
      <c r="F123" s="38"/>
      <c r="G123" s="38"/>
      <c r="H123" s="38"/>
      <c r="I123" s="38"/>
      <c r="J123" s="38"/>
      <c r="K123" s="38"/>
      <c r="L123" s="38"/>
      <c r="M123" s="38"/>
      <c r="N123" s="38"/>
      <c r="O123" s="38"/>
      <c r="P123" s="265" t="s">
        <v>279</v>
      </c>
      <c r="Q123" s="266"/>
      <c r="R123" s="338" t="str">
        <f t="shared" si="10"/>
        <v xml:space="preserve"> </v>
      </c>
      <c r="S123" s="339"/>
      <c r="T123" s="43" t="str">
        <f t="shared" si="6"/>
        <v xml:space="preserve"> </v>
      </c>
    </row>
    <row r="124" spans="1:22" s="8" customFormat="1" ht="14.1" customHeight="1" outlineLevel="1" x14ac:dyDescent="0.3">
      <c r="A124" s="11"/>
      <c r="B124" s="273"/>
      <c r="C124" s="274"/>
      <c r="D124" s="9"/>
      <c r="E124" s="9"/>
      <c r="F124" s="9"/>
      <c r="G124" s="9"/>
      <c r="H124" s="9"/>
      <c r="I124" s="9"/>
      <c r="J124" s="9"/>
      <c r="K124" s="9"/>
      <c r="L124" s="9"/>
      <c r="M124" s="9"/>
      <c r="N124" s="9"/>
      <c r="O124" s="9"/>
      <c r="P124" s="269"/>
      <c r="Q124" s="270"/>
      <c r="R124" s="269"/>
      <c r="S124" s="341"/>
      <c r="T124" s="42"/>
    </row>
    <row r="125" spans="1:22" s="8" customFormat="1" ht="14.1" customHeight="1" x14ac:dyDescent="0.3">
      <c r="A125" s="11">
        <v>1</v>
      </c>
      <c r="B125" s="268" t="s">
        <v>203</v>
      </c>
      <c r="C125" s="268"/>
      <c r="D125" s="9"/>
      <c r="E125" s="9"/>
      <c r="F125" s="9"/>
      <c r="G125" s="9"/>
      <c r="H125" s="9"/>
      <c r="I125" s="9"/>
      <c r="J125" s="9"/>
      <c r="K125" s="9"/>
      <c r="L125" s="9"/>
      <c r="M125" s="9"/>
      <c r="N125" s="9"/>
      <c r="O125" s="9"/>
      <c r="P125" s="269"/>
      <c r="Q125" s="270"/>
      <c r="R125" s="269"/>
      <c r="S125" s="341"/>
      <c r="T125" s="42"/>
    </row>
    <row r="126" spans="1:22" s="8" customFormat="1" ht="14.1" customHeight="1" outlineLevel="1" x14ac:dyDescent="0.3">
      <c r="A126" s="11">
        <f t="shared" ref="A126:A131" si="11">+A125+1</f>
        <v>2</v>
      </c>
      <c r="B126" s="277" t="s">
        <v>204</v>
      </c>
      <c r="C126" s="278"/>
      <c r="D126" s="31"/>
      <c r="E126" s="31"/>
      <c r="F126" s="31"/>
      <c r="G126" s="31"/>
      <c r="H126" s="31">
        <v>2</v>
      </c>
      <c r="I126" s="31"/>
      <c r="J126" s="31"/>
      <c r="K126" s="31"/>
      <c r="L126" s="31"/>
      <c r="M126" s="31"/>
      <c r="N126" s="31"/>
      <c r="O126" s="31"/>
      <c r="P126" s="265" t="s">
        <v>280</v>
      </c>
      <c r="Q126" s="266"/>
      <c r="R126" s="324">
        <f t="shared" ref="R126:R131" si="12">IFERROR(COUNTIF(D126:O126,"=3")/COUNTIF(D126:O126,"&gt;0")," ")</f>
        <v>0</v>
      </c>
      <c r="S126" s="324"/>
      <c r="T126" s="43">
        <f t="shared" si="6"/>
        <v>0</v>
      </c>
    </row>
    <row r="127" spans="1:22" ht="13.5" customHeight="1" outlineLevel="1" x14ac:dyDescent="0.3">
      <c r="A127" s="11">
        <f>+A126+1</f>
        <v>3</v>
      </c>
      <c r="B127" s="264" t="s">
        <v>205</v>
      </c>
      <c r="C127" s="264"/>
      <c r="D127" s="31"/>
      <c r="E127" s="31"/>
      <c r="F127" s="31"/>
      <c r="G127" s="31"/>
      <c r="H127" s="31">
        <v>2</v>
      </c>
      <c r="I127" s="31"/>
      <c r="J127" s="31"/>
      <c r="K127" s="31"/>
      <c r="L127" s="31"/>
      <c r="M127" s="31"/>
      <c r="N127" s="31"/>
      <c r="O127" s="31"/>
      <c r="P127" s="265" t="s">
        <v>280</v>
      </c>
      <c r="Q127" s="266"/>
      <c r="R127" s="324">
        <f t="shared" si="12"/>
        <v>0</v>
      </c>
      <c r="S127" s="324"/>
      <c r="T127" s="43">
        <f t="shared" si="6"/>
        <v>0</v>
      </c>
    </row>
    <row r="128" spans="1:22" ht="14.1" customHeight="1" outlineLevel="1" x14ac:dyDescent="0.3">
      <c r="A128" s="11">
        <f t="shared" si="11"/>
        <v>4</v>
      </c>
      <c r="B128" s="264" t="s">
        <v>206</v>
      </c>
      <c r="C128" s="264"/>
      <c r="D128" s="31"/>
      <c r="E128" s="31"/>
      <c r="F128" s="31"/>
      <c r="G128" s="31"/>
      <c r="H128" s="31">
        <v>2</v>
      </c>
      <c r="I128" s="31"/>
      <c r="J128" s="31"/>
      <c r="K128" s="31"/>
      <c r="L128" s="31"/>
      <c r="M128" s="31"/>
      <c r="N128" s="31"/>
      <c r="O128" s="31"/>
      <c r="P128" s="265" t="s">
        <v>281</v>
      </c>
      <c r="Q128" s="266"/>
      <c r="R128" s="324">
        <f t="shared" si="12"/>
        <v>0</v>
      </c>
      <c r="S128" s="324"/>
      <c r="T128" s="43">
        <f t="shared" si="6"/>
        <v>0</v>
      </c>
    </row>
    <row r="129" spans="1:23" ht="14.1" customHeight="1" outlineLevel="1" x14ac:dyDescent="0.3">
      <c r="A129" s="11">
        <f t="shared" si="11"/>
        <v>5</v>
      </c>
      <c r="B129" s="264" t="s">
        <v>207</v>
      </c>
      <c r="C129" s="264"/>
      <c r="D129" s="31"/>
      <c r="E129" s="31"/>
      <c r="F129" s="31"/>
      <c r="G129" s="31"/>
      <c r="H129" s="31"/>
      <c r="I129" s="31"/>
      <c r="J129" s="31"/>
      <c r="K129" s="31"/>
      <c r="L129" s="31"/>
      <c r="M129" s="31"/>
      <c r="N129" s="31"/>
      <c r="O129" s="31"/>
      <c r="P129" s="265" t="s">
        <v>282</v>
      </c>
      <c r="Q129" s="266"/>
      <c r="R129" s="324" t="str">
        <f t="shared" si="12"/>
        <v xml:space="preserve"> </v>
      </c>
      <c r="S129" s="324"/>
      <c r="T129" s="43" t="str">
        <f t="shared" si="6"/>
        <v xml:space="preserve"> </v>
      </c>
    </row>
    <row r="130" spans="1:23" ht="13.5" customHeight="1" outlineLevel="1" x14ac:dyDescent="0.3">
      <c r="A130" s="11">
        <f t="shared" si="11"/>
        <v>6</v>
      </c>
      <c r="B130" s="277" t="s">
        <v>208</v>
      </c>
      <c r="C130" s="278"/>
      <c r="D130" s="31"/>
      <c r="E130" s="31"/>
      <c r="F130" s="31"/>
      <c r="G130" s="31"/>
      <c r="H130" s="31"/>
      <c r="I130" s="31"/>
      <c r="J130" s="31"/>
      <c r="K130" s="31"/>
      <c r="L130" s="31"/>
      <c r="M130" s="31"/>
      <c r="N130" s="31"/>
      <c r="O130" s="31"/>
      <c r="P130" s="265" t="s">
        <v>283</v>
      </c>
      <c r="Q130" s="266"/>
      <c r="R130" s="324" t="str">
        <f t="shared" si="12"/>
        <v xml:space="preserve"> </v>
      </c>
      <c r="S130" s="324"/>
      <c r="T130" s="43" t="str">
        <f t="shared" si="6"/>
        <v xml:space="preserve"> </v>
      </c>
    </row>
    <row r="131" spans="1:23" ht="14.1" customHeight="1" outlineLevel="1" x14ac:dyDescent="0.3">
      <c r="A131" s="11">
        <f t="shared" si="11"/>
        <v>7</v>
      </c>
      <c r="B131" s="264" t="s">
        <v>209</v>
      </c>
      <c r="C131" s="264"/>
      <c r="D131" s="31"/>
      <c r="E131" s="31"/>
      <c r="F131" s="31"/>
      <c r="G131" s="31"/>
      <c r="H131" s="31"/>
      <c r="I131" s="31"/>
      <c r="J131" s="31"/>
      <c r="K131" s="31"/>
      <c r="L131" s="31"/>
      <c r="M131" s="31"/>
      <c r="N131" s="31"/>
      <c r="O131" s="31"/>
      <c r="P131" s="265" t="s">
        <v>284</v>
      </c>
      <c r="Q131" s="266"/>
      <c r="R131" s="324" t="str">
        <f t="shared" si="12"/>
        <v xml:space="preserve"> </v>
      </c>
      <c r="S131" s="324"/>
      <c r="T131" s="43" t="str">
        <f t="shared" si="6"/>
        <v xml:space="preserve"> </v>
      </c>
    </row>
    <row r="132" spans="1:23" ht="14.1" customHeight="1" outlineLevel="1" x14ac:dyDescent="0.3">
      <c r="A132" s="11"/>
      <c r="B132" s="264"/>
      <c r="C132" s="264"/>
      <c r="D132" s="9"/>
      <c r="E132" s="9"/>
      <c r="F132" s="9"/>
      <c r="G132" s="9"/>
      <c r="H132" s="9"/>
      <c r="I132" s="9"/>
      <c r="J132" s="9"/>
      <c r="K132" s="9"/>
      <c r="L132" s="9"/>
      <c r="M132" s="9"/>
      <c r="N132" s="9"/>
      <c r="O132" s="9"/>
      <c r="P132" s="269"/>
      <c r="Q132" s="270"/>
      <c r="R132" s="269"/>
      <c r="S132" s="341"/>
      <c r="T132" s="42"/>
    </row>
    <row r="133" spans="1:23" s="8" customFormat="1" ht="14.1" customHeight="1" x14ac:dyDescent="0.3">
      <c r="A133" s="11">
        <f t="shared" ref="A133:A146" si="13">+A132+1</f>
        <v>1</v>
      </c>
      <c r="B133" s="268" t="s">
        <v>210</v>
      </c>
      <c r="C133" s="268"/>
      <c r="D133" s="9"/>
      <c r="E133" s="9"/>
      <c r="F133" s="9"/>
      <c r="G133" s="9"/>
      <c r="H133" s="9"/>
      <c r="I133" s="9"/>
      <c r="J133" s="9"/>
      <c r="K133" s="9"/>
      <c r="L133" s="9"/>
      <c r="M133" s="9"/>
      <c r="N133" s="9"/>
      <c r="O133" s="9"/>
      <c r="P133" s="269"/>
      <c r="Q133" s="270"/>
      <c r="R133" s="269"/>
      <c r="S133" s="341"/>
      <c r="T133" s="42"/>
    </row>
    <row r="134" spans="1:23" s="8" customFormat="1" ht="14.1" customHeight="1" outlineLevel="1" x14ac:dyDescent="0.3">
      <c r="A134" s="11">
        <f t="shared" si="13"/>
        <v>2</v>
      </c>
      <c r="B134" s="275" t="s">
        <v>211</v>
      </c>
      <c r="C134" s="276"/>
      <c r="D134" s="31"/>
      <c r="E134" s="31"/>
      <c r="F134" s="31"/>
      <c r="G134" s="31"/>
      <c r="H134" s="31"/>
      <c r="I134" s="31"/>
      <c r="J134" s="31"/>
      <c r="K134" s="31"/>
      <c r="L134" s="31"/>
      <c r="M134" s="31"/>
      <c r="N134" s="31"/>
      <c r="O134" s="31"/>
      <c r="P134" s="265" t="s">
        <v>285</v>
      </c>
      <c r="Q134" s="266"/>
      <c r="R134" s="324" t="str">
        <f t="shared" ref="R134:R146" si="14">IFERROR(COUNTIF(D134:O134,"=3")/COUNTIF(D134:O134,"&gt;0")," ")</f>
        <v xml:space="preserve"> </v>
      </c>
      <c r="S134" s="324"/>
      <c r="T134" s="43" t="str">
        <f t="shared" si="6"/>
        <v xml:space="preserve"> </v>
      </c>
    </row>
    <row r="135" spans="1:23" ht="14.1" customHeight="1" outlineLevel="1" x14ac:dyDescent="0.3">
      <c r="A135" s="11">
        <f t="shared" si="13"/>
        <v>3</v>
      </c>
      <c r="B135" s="275" t="s">
        <v>212</v>
      </c>
      <c r="C135" s="276"/>
      <c r="D135" s="31"/>
      <c r="E135" s="31"/>
      <c r="F135" s="31"/>
      <c r="G135" s="31"/>
      <c r="H135" s="31"/>
      <c r="I135" s="31"/>
      <c r="J135" s="31"/>
      <c r="K135" s="31"/>
      <c r="L135" s="31"/>
      <c r="M135" s="31"/>
      <c r="N135" s="31"/>
      <c r="O135" s="31"/>
      <c r="P135" s="265"/>
      <c r="Q135" s="266"/>
      <c r="R135" s="324" t="str">
        <f t="shared" si="14"/>
        <v xml:space="preserve"> </v>
      </c>
      <c r="S135" s="324"/>
      <c r="T135" s="43" t="str">
        <f t="shared" si="6"/>
        <v xml:space="preserve"> </v>
      </c>
    </row>
    <row r="136" spans="1:23" ht="14.1" customHeight="1" outlineLevel="1" x14ac:dyDescent="0.3">
      <c r="A136" s="11">
        <f t="shared" si="13"/>
        <v>4</v>
      </c>
      <c r="B136" s="275" t="s">
        <v>213</v>
      </c>
      <c r="C136" s="276"/>
      <c r="D136" s="31"/>
      <c r="E136" s="31"/>
      <c r="F136" s="31"/>
      <c r="G136" s="31"/>
      <c r="H136" s="31"/>
      <c r="I136" s="31"/>
      <c r="J136" s="31"/>
      <c r="K136" s="31"/>
      <c r="L136" s="31"/>
      <c r="M136" s="31"/>
      <c r="N136" s="31"/>
      <c r="O136" s="31"/>
      <c r="P136" s="265"/>
      <c r="Q136" s="266"/>
      <c r="R136" s="324" t="str">
        <f t="shared" si="14"/>
        <v xml:space="preserve"> </v>
      </c>
      <c r="S136" s="324"/>
      <c r="T136" s="43" t="str">
        <f t="shared" si="6"/>
        <v xml:space="preserve"> </v>
      </c>
    </row>
    <row r="137" spans="1:23" ht="14.1" customHeight="1" outlineLevel="1" x14ac:dyDescent="0.3">
      <c r="A137" s="11">
        <f t="shared" si="13"/>
        <v>5</v>
      </c>
      <c r="B137" s="275" t="s">
        <v>214</v>
      </c>
      <c r="C137" s="276"/>
      <c r="D137" s="31"/>
      <c r="E137" s="31"/>
      <c r="F137" s="31"/>
      <c r="G137" s="31"/>
      <c r="H137" s="31"/>
      <c r="I137" s="31"/>
      <c r="J137" s="31"/>
      <c r="K137" s="31"/>
      <c r="L137" s="31"/>
      <c r="M137" s="31"/>
      <c r="N137" s="31"/>
      <c r="O137" s="31"/>
      <c r="P137" s="265"/>
      <c r="Q137" s="266"/>
      <c r="R137" s="324" t="str">
        <f t="shared" si="14"/>
        <v xml:space="preserve"> </v>
      </c>
      <c r="S137" s="324"/>
      <c r="T137" s="43" t="str">
        <f t="shared" si="6"/>
        <v xml:space="preserve"> </v>
      </c>
    </row>
    <row r="138" spans="1:23" s="8" customFormat="1" ht="14.1" customHeight="1" outlineLevel="1" x14ac:dyDescent="0.3">
      <c r="A138" s="11">
        <f t="shared" si="13"/>
        <v>6</v>
      </c>
      <c r="B138" s="275" t="s">
        <v>215</v>
      </c>
      <c r="C138" s="276"/>
      <c r="D138" s="31"/>
      <c r="E138" s="31"/>
      <c r="F138" s="31"/>
      <c r="G138" s="31"/>
      <c r="H138" s="31">
        <v>3</v>
      </c>
      <c r="I138" s="31"/>
      <c r="J138" s="31"/>
      <c r="K138" s="31"/>
      <c r="L138" s="31"/>
      <c r="M138" s="31"/>
      <c r="N138" s="31"/>
      <c r="O138" s="31"/>
      <c r="P138" s="265"/>
      <c r="Q138" s="266"/>
      <c r="R138" s="324">
        <f t="shared" si="14"/>
        <v>1</v>
      </c>
      <c r="S138" s="324"/>
      <c r="T138" s="43">
        <f t="shared" si="6"/>
        <v>1</v>
      </c>
    </row>
    <row r="139" spans="1:23" ht="14.1" customHeight="1" outlineLevel="1" x14ac:dyDescent="0.3">
      <c r="A139" s="11">
        <f t="shared" si="13"/>
        <v>7</v>
      </c>
      <c r="B139" s="275" t="s">
        <v>216</v>
      </c>
      <c r="C139" s="276"/>
      <c r="D139" s="31"/>
      <c r="E139" s="31"/>
      <c r="F139" s="31"/>
      <c r="G139" s="31"/>
      <c r="H139" s="31"/>
      <c r="I139" s="31"/>
      <c r="J139" s="31"/>
      <c r="K139" s="31"/>
      <c r="L139" s="31"/>
      <c r="M139" s="31"/>
      <c r="N139" s="31"/>
      <c r="O139" s="31"/>
      <c r="P139" s="265"/>
      <c r="Q139" s="266"/>
      <c r="R139" s="324" t="str">
        <f t="shared" si="14"/>
        <v xml:space="preserve"> </v>
      </c>
      <c r="S139" s="324"/>
      <c r="T139" s="43" t="str">
        <f t="shared" si="6"/>
        <v xml:space="preserve"> </v>
      </c>
    </row>
    <row r="140" spans="1:23" ht="14.1" customHeight="1" outlineLevel="1" x14ac:dyDescent="0.3">
      <c r="A140" s="11">
        <f t="shared" si="13"/>
        <v>8</v>
      </c>
      <c r="B140" s="18" t="s">
        <v>217</v>
      </c>
      <c r="C140" s="19"/>
      <c r="D140" s="31"/>
      <c r="E140" s="31"/>
      <c r="F140" s="31"/>
      <c r="G140" s="31"/>
      <c r="H140" s="31"/>
      <c r="I140" s="31"/>
      <c r="J140" s="31"/>
      <c r="K140" s="31"/>
      <c r="L140" s="31"/>
      <c r="M140" s="31"/>
      <c r="N140" s="31"/>
      <c r="O140" s="31"/>
      <c r="P140" s="265"/>
      <c r="Q140" s="266"/>
      <c r="R140" s="324" t="str">
        <f t="shared" si="14"/>
        <v xml:space="preserve"> </v>
      </c>
      <c r="S140" s="324"/>
      <c r="T140" s="43" t="str">
        <f t="shared" si="6"/>
        <v xml:space="preserve"> </v>
      </c>
    </row>
    <row r="141" spans="1:23" ht="14.1" customHeight="1" outlineLevel="1" x14ac:dyDescent="0.3">
      <c r="A141" s="11">
        <f t="shared" si="13"/>
        <v>9</v>
      </c>
      <c r="B141" s="275" t="s">
        <v>218</v>
      </c>
      <c r="C141" s="276"/>
      <c r="D141" s="31"/>
      <c r="E141" s="31"/>
      <c r="F141" s="31"/>
      <c r="G141" s="31"/>
      <c r="H141" s="31"/>
      <c r="I141" s="31"/>
      <c r="J141" s="31"/>
      <c r="K141" s="31"/>
      <c r="L141" s="31"/>
      <c r="M141" s="31"/>
      <c r="N141" s="31"/>
      <c r="O141" s="31"/>
      <c r="P141" s="265"/>
      <c r="Q141" s="266"/>
      <c r="R141" s="324" t="str">
        <f t="shared" si="14"/>
        <v xml:space="preserve"> </v>
      </c>
      <c r="S141" s="324"/>
      <c r="T141" s="43" t="str">
        <f t="shared" si="6"/>
        <v xml:space="preserve"> </v>
      </c>
    </row>
    <row r="142" spans="1:23" ht="14.1" customHeight="1" outlineLevel="1" x14ac:dyDescent="0.3">
      <c r="A142" s="11">
        <f t="shared" si="13"/>
        <v>10</v>
      </c>
      <c r="B142" s="275" t="s">
        <v>219</v>
      </c>
      <c r="C142" s="276"/>
      <c r="D142" s="31"/>
      <c r="E142" s="31"/>
      <c r="F142" s="31"/>
      <c r="G142" s="31"/>
      <c r="H142" s="31"/>
      <c r="I142" s="31"/>
      <c r="J142" s="31"/>
      <c r="K142" s="31"/>
      <c r="L142" s="31"/>
      <c r="M142" s="31"/>
      <c r="N142" s="31"/>
      <c r="O142" s="31"/>
      <c r="P142" s="265"/>
      <c r="Q142" s="266"/>
      <c r="R142" s="324" t="str">
        <f t="shared" si="14"/>
        <v xml:space="preserve"> </v>
      </c>
      <c r="S142" s="324"/>
      <c r="T142" s="43" t="str">
        <f t="shared" si="6"/>
        <v xml:space="preserve"> </v>
      </c>
    </row>
    <row r="143" spans="1:23" ht="14.1" customHeight="1" outlineLevel="1" x14ac:dyDescent="0.3">
      <c r="A143" s="11">
        <f t="shared" si="13"/>
        <v>11</v>
      </c>
      <c r="B143" s="275" t="s">
        <v>220</v>
      </c>
      <c r="C143" s="276"/>
      <c r="D143" s="31"/>
      <c r="E143" s="31"/>
      <c r="F143" s="31"/>
      <c r="G143" s="31"/>
      <c r="H143" s="31"/>
      <c r="I143" s="31"/>
      <c r="J143" s="31"/>
      <c r="K143" s="31"/>
      <c r="L143" s="31"/>
      <c r="M143" s="31"/>
      <c r="N143" s="31"/>
      <c r="O143" s="31"/>
      <c r="P143" s="265"/>
      <c r="Q143" s="266"/>
      <c r="R143" s="324" t="str">
        <f t="shared" si="14"/>
        <v xml:space="preserve"> </v>
      </c>
      <c r="S143" s="324"/>
      <c r="T143" s="43" t="str">
        <f t="shared" si="6"/>
        <v xml:space="preserve"> </v>
      </c>
      <c r="W143" s="57">
        <f>AVERAGE(R134:S145)</f>
        <v>1</v>
      </c>
    </row>
    <row r="144" spans="1:23" ht="14.1" customHeight="1" outlineLevel="1" x14ac:dyDescent="0.3">
      <c r="A144" s="11">
        <f t="shared" si="13"/>
        <v>12</v>
      </c>
      <c r="B144" s="18" t="s">
        <v>286</v>
      </c>
      <c r="C144" s="19"/>
      <c r="D144" s="31"/>
      <c r="E144" s="31"/>
      <c r="F144" s="31"/>
      <c r="G144" s="31"/>
      <c r="H144" s="31"/>
      <c r="I144" s="31"/>
      <c r="J144" s="31"/>
      <c r="K144" s="31"/>
      <c r="L144" s="31"/>
      <c r="M144" s="31"/>
      <c r="N144" s="31"/>
      <c r="O144" s="31"/>
      <c r="P144" s="265"/>
      <c r="Q144" s="266"/>
      <c r="R144" s="324" t="str">
        <f t="shared" si="14"/>
        <v xml:space="preserve"> </v>
      </c>
      <c r="S144" s="324"/>
      <c r="T144" s="43" t="str">
        <f t="shared" si="6"/>
        <v xml:space="preserve"> </v>
      </c>
    </row>
    <row r="145" spans="1:20" ht="14.1" customHeight="1" outlineLevel="1" x14ac:dyDescent="0.3">
      <c r="A145" s="11">
        <f t="shared" si="13"/>
        <v>13</v>
      </c>
      <c r="B145" s="18" t="s">
        <v>222</v>
      </c>
      <c r="C145" s="19"/>
      <c r="D145" s="31"/>
      <c r="E145" s="31"/>
      <c r="F145" s="31"/>
      <c r="G145" s="31"/>
      <c r="H145" s="31"/>
      <c r="I145" s="31"/>
      <c r="J145" s="31"/>
      <c r="K145" s="31"/>
      <c r="L145" s="31"/>
      <c r="M145" s="31"/>
      <c r="N145" s="31"/>
      <c r="O145" s="31"/>
      <c r="P145" s="265"/>
      <c r="Q145" s="266"/>
      <c r="R145" s="324" t="str">
        <f t="shared" si="14"/>
        <v xml:space="preserve"> </v>
      </c>
      <c r="S145" s="324"/>
      <c r="T145" s="43" t="str">
        <f t="shared" si="6"/>
        <v xml:space="preserve"> </v>
      </c>
    </row>
    <row r="146" spans="1:20" ht="14.1" customHeight="1" outlineLevel="1" x14ac:dyDescent="0.3">
      <c r="A146" s="11">
        <f t="shared" si="13"/>
        <v>14</v>
      </c>
      <c r="B146" s="18" t="s">
        <v>223</v>
      </c>
      <c r="C146" s="19"/>
      <c r="D146" s="31"/>
      <c r="E146" s="31"/>
      <c r="F146" s="31"/>
      <c r="G146" s="31"/>
      <c r="H146" s="31"/>
      <c r="I146" s="31"/>
      <c r="J146" s="31"/>
      <c r="K146" s="31"/>
      <c r="L146" s="31"/>
      <c r="M146" s="31"/>
      <c r="N146" s="31"/>
      <c r="O146" s="31"/>
      <c r="P146" s="265"/>
      <c r="Q146" s="266"/>
      <c r="R146" s="324" t="str">
        <f t="shared" si="14"/>
        <v xml:space="preserve"> </v>
      </c>
      <c r="S146" s="324"/>
      <c r="T146" s="43" t="str">
        <f t="shared" ref="T146:T167" si="15">R146</f>
        <v xml:space="preserve"> </v>
      </c>
    </row>
    <row r="147" spans="1:20" ht="14.1" customHeight="1" outlineLevel="1" x14ac:dyDescent="0.3">
      <c r="A147" s="11"/>
      <c r="B147" s="275"/>
      <c r="C147" s="276"/>
      <c r="D147" s="9"/>
      <c r="E147" s="9"/>
      <c r="F147" s="9"/>
      <c r="G147" s="9"/>
      <c r="H147" s="9"/>
      <c r="I147" s="9"/>
      <c r="J147" s="9"/>
      <c r="K147" s="9"/>
      <c r="L147" s="9"/>
      <c r="M147" s="9"/>
      <c r="N147" s="9"/>
      <c r="O147" s="9"/>
      <c r="P147" s="269"/>
      <c r="Q147" s="270"/>
      <c r="R147" s="269"/>
      <c r="S147" s="341"/>
      <c r="T147" s="42"/>
    </row>
    <row r="148" spans="1:20" s="8" customFormat="1" ht="14.1" customHeight="1" x14ac:dyDescent="0.3">
      <c r="A148" s="11">
        <v>1</v>
      </c>
      <c r="B148" s="268" t="s">
        <v>224</v>
      </c>
      <c r="C148" s="268"/>
      <c r="D148" s="9"/>
      <c r="E148" s="9"/>
      <c r="F148" s="9"/>
      <c r="G148" s="9"/>
      <c r="H148" s="9"/>
      <c r="I148" s="9"/>
      <c r="J148" s="9"/>
      <c r="K148" s="9"/>
      <c r="L148" s="9"/>
      <c r="M148" s="9"/>
      <c r="N148" s="9"/>
      <c r="O148" s="9"/>
      <c r="P148" s="269"/>
      <c r="Q148" s="270"/>
      <c r="R148" s="269"/>
      <c r="S148" s="341"/>
      <c r="T148" s="42"/>
    </row>
    <row r="149" spans="1:20" s="8" customFormat="1" ht="14.1" customHeight="1" outlineLevel="1" x14ac:dyDescent="0.3">
      <c r="A149" s="11">
        <f>+A148+1</f>
        <v>2</v>
      </c>
      <c r="B149" s="264" t="s">
        <v>225</v>
      </c>
      <c r="C149" s="264"/>
      <c r="D149" s="31"/>
      <c r="E149" s="31"/>
      <c r="F149" s="31"/>
      <c r="G149" s="31"/>
      <c r="H149" s="31">
        <v>3</v>
      </c>
      <c r="I149" s="31"/>
      <c r="J149" s="31"/>
      <c r="K149" s="31"/>
      <c r="L149" s="31"/>
      <c r="M149" s="31"/>
      <c r="N149" s="31"/>
      <c r="O149" s="31"/>
      <c r="P149" s="265"/>
      <c r="Q149" s="266"/>
      <c r="R149" s="324">
        <f>IFERROR(COUNTIF(D149:O149,"=3")/COUNTIF(D149:O149,"&gt;0")," ")</f>
        <v>1</v>
      </c>
      <c r="S149" s="324"/>
      <c r="T149" s="43">
        <f t="shared" si="15"/>
        <v>1</v>
      </c>
    </row>
    <row r="150" spans="1:20" ht="14.1" customHeight="1" outlineLevel="1" x14ac:dyDescent="0.3">
      <c r="A150" s="11">
        <f>+A149+1</f>
        <v>3</v>
      </c>
      <c r="B150" s="264" t="s">
        <v>226</v>
      </c>
      <c r="C150" s="264"/>
      <c r="D150" s="31"/>
      <c r="E150" s="31"/>
      <c r="F150" s="31"/>
      <c r="G150" s="31"/>
      <c r="H150" s="31">
        <v>3</v>
      </c>
      <c r="I150" s="31"/>
      <c r="J150" s="31"/>
      <c r="K150" s="31"/>
      <c r="L150" s="31"/>
      <c r="M150" s="31"/>
      <c r="N150" s="31"/>
      <c r="O150" s="31"/>
      <c r="P150" s="265"/>
      <c r="Q150" s="266"/>
      <c r="R150" s="324">
        <f>IFERROR(COUNTIF(D150:O150,"=3")/COUNTIF(D150:O150,"&gt;0")," ")</f>
        <v>1</v>
      </c>
      <c r="S150" s="324"/>
      <c r="T150" s="43">
        <f t="shared" si="15"/>
        <v>1</v>
      </c>
    </row>
    <row r="151" spans="1:20" ht="14.1" customHeight="1" outlineLevel="1" x14ac:dyDescent="0.3">
      <c r="A151" s="11">
        <f>+A150+1</f>
        <v>4</v>
      </c>
      <c r="B151" s="264" t="s">
        <v>227</v>
      </c>
      <c r="C151" s="264"/>
      <c r="D151" s="31"/>
      <c r="E151" s="31"/>
      <c r="F151" s="31"/>
      <c r="G151" s="31"/>
      <c r="H151" s="31">
        <v>3</v>
      </c>
      <c r="I151" s="31"/>
      <c r="J151" s="31"/>
      <c r="K151" s="31"/>
      <c r="L151" s="31"/>
      <c r="M151" s="31"/>
      <c r="N151" s="31"/>
      <c r="O151" s="31"/>
      <c r="P151" s="265"/>
      <c r="Q151" s="266"/>
      <c r="R151" s="324">
        <f>IFERROR(COUNTIF(D151:O151,"=3")/COUNTIF(D151:O151,"&gt;0")," ")</f>
        <v>1</v>
      </c>
      <c r="S151" s="324"/>
      <c r="T151" s="43">
        <f t="shared" si="15"/>
        <v>1</v>
      </c>
    </row>
    <row r="152" spans="1:20" ht="14.1" customHeight="1" outlineLevel="1" x14ac:dyDescent="0.3">
      <c r="A152" s="11"/>
      <c r="B152" s="264"/>
      <c r="C152" s="264"/>
      <c r="D152" s="9"/>
      <c r="E152" s="9"/>
      <c r="F152" s="9"/>
      <c r="G152" s="9"/>
      <c r="H152" s="9"/>
      <c r="I152" s="9"/>
      <c r="J152" s="9"/>
      <c r="K152" s="9"/>
      <c r="L152" s="9"/>
      <c r="M152" s="9"/>
      <c r="N152" s="9"/>
      <c r="O152" s="9"/>
      <c r="P152" s="269"/>
      <c r="Q152" s="270"/>
      <c r="R152" s="269"/>
      <c r="S152" s="341"/>
      <c r="T152" s="42"/>
    </row>
    <row r="153" spans="1:20" s="8" customFormat="1" ht="14.1" customHeight="1" x14ac:dyDescent="0.3">
      <c r="A153" s="11">
        <v>1</v>
      </c>
      <c r="B153" s="268" t="s">
        <v>228</v>
      </c>
      <c r="C153" s="268"/>
      <c r="D153" s="9"/>
      <c r="E153" s="9"/>
      <c r="F153" s="9"/>
      <c r="G153" s="9"/>
      <c r="H153" s="9"/>
      <c r="I153" s="9"/>
      <c r="J153" s="9"/>
      <c r="K153" s="9"/>
      <c r="L153" s="9"/>
      <c r="M153" s="9"/>
      <c r="N153" s="9"/>
      <c r="O153" s="9"/>
      <c r="P153" s="269"/>
      <c r="Q153" s="270"/>
      <c r="R153" s="269"/>
      <c r="S153" s="341"/>
      <c r="T153" s="42"/>
    </row>
    <row r="154" spans="1:20" s="8" customFormat="1" ht="14.1" customHeight="1" outlineLevel="1" x14ac:dyDescent="0.3">
      <c r="A154" s="11">
        <v>2</v>
      </c>
      <c r="B154" s="264" t="s">
        <v>229</v>
      </c>
      <c r="C154" s="264"/>
      <c r="D154" s="31"/>
      <c r="E154" s="31"/>
      <c r="F154" s="31"/>
      <c r="G154" s="31"/>
      <c r="H154" s="31"/>
      <c r="I154" s="31"/>
      <c r="J154" s="31"/>
      <c r="K154" s="31"/>
      <c r="L154" s="31"/>
      <c r="M154" s="31"/>
      <c r="N154" s="31"/>
      <c r="O154" s="31"/>
      <c r="P154" s="265" t="s">
        <v>287</v>
      </c>
      <c r="Q154" s="266"/>
      <c r="R154" s="324" t="str">
        <f>IFERROR(COUNTIF(D154:O154,"=3")/COUNTIF(D154:O154,"&gt;0")," ")</f>
        <v xml:space="preserve"> </v>
      </c>
      <c r="S154" s="324"/>
      <c r="T154" s="43" t="str">
        <f t="shared" si="15"/>
        <v xml:space="preserve"> </v>
      </c>
    </row>
    <row r="155" spans="1:20" s="8" customFormat="1" ht="14.1" customHeight="1" outlineLevel="1" x14ac:dyDescent="0.3">
      <c r="A155" s="11">
        <v>2</v>
      </c>
      <c r="B155" s="12" t="s">
        <v>230</v>
      </c>
      <c r="C155" s="13"/>
      <c r="D155" s="31"/>
      <c r="E155" s="31"/>
      <c r="F155" s="31"/>
      <c r="G155" s="31"/>
      <c r="H155" s="31"/>
      <c r="I155" s="31"/>
      <c r="J155" s="31"/>
      <c r="K155" s="31"/>
      <c r="L155" s="31"/>
      <c r="M155" s="31"/>
      <c r="N155" s="31"/>
      <c r="O155" s="31"/>
      <c r="P155" s="265" t="s">
        <v>288</v>
      </c>
      <c r="Q155" s="266"/>
      <c r="R155" s="324" t="str">
        <f>IFERROR(COUNTIF(D155:O155,"=3")/COUNTIF(D155:O155,"&gt;0")," ")</f>
        <v xml:space="preserve"> </v>
      </c>
      <c r="S155" s="324"/>
      <c r="T155" s="43" t="str">
        <f t="shared" si="15"/>
        <v xml:space="preserve"> </v>
      </c>
    </row>
    <row r="156" spans="1:20" s="8" customFormat="1" ht="14.1" customHeight="1" outlineLevel="1" x14ac:dyDescent="0.3">
      <c r="A156" s="11"/>
      <c r="B156" s="273"/>
      <c r="C156" s="274"/>
      <c r="D156" s="9"/>
      <c r="E156" s="9"/>
      <c r="F156" s="9"/>
      <c r="G156" s="9"/>
      <c r="H156" s="9"/>
      <c r="I156" s="9"/>
      <c r="J156" s="9"/>
      <c r="K156" s="9"/>
      <c r="L156" s="9"/>
      <c r="M156" s="9"/>
      <c r="N156" s="9"/>
      <c r="O156" s="9"/>
      <c r="P156" s="269"/>
      <c r="Q156" s="270"/>
      <c r="R156" s="269"/>
      <c r="S156" s="341"/>
      <c r="T156" s="42"/>
    </row>
    <row r="157" spans="1:20" s="8" customFormat="1" ht="14.1" customHeight="1" x14ac:dyDescent="0.3">
      <c r="A157" s="11">
        <f>+A152+1</f>
        <v>1</v>
      </c>
      <c r="B157" s="268" t="s">
        <v>231</v>
      </c>
      <c r="C157" s="268"/>
      <c r="D157" s="9"/>
      <c r="E157" s="9"/>
      <c r="F157" s="9"/>
      <c r="G157" s="9"/>
      <c r="H157" s="9"/>
      <c r="I157" s="9"/>
      <c r="J157" s="9"/>
      <c r="K157" s="9"/>
      <c r="L157" s="9"/>
      <c r="M157" s="9"/>
      <c r="N157" s="9"/>
      <c r="O157" s="9"/>
      <c r="P157" s="269"/>
      <c r="Q157" s="270"/>
      <c r="R157" s="269"/>
      <c r="S157" s="341"/>
      <c r="T157" s="42"/>
    </row>
    <row r="158" spans="1:20" s="8" customFormat="1" ht="14.1" customHeight="1" outlineLevel="1" x14ac:dyDescent="0.3">
      <c r="A158" s="11">
        <f>+A157+1</f>
        <v>2</v>
      </c>
      <c r="B158" s="264" t="s">
        <v>232</v>
      </c>
      <c r="C158" s="264"/>
      <c r="D158" s="31"/>
      <c r="E158" s="31"/>
      <c r="F158" s="31"/>
      <c r="G158" s="31"/>
      <c r="H158" s="31"/>
      <c r="I158" s="31"/>
      <c r="J158" s="31"/>
      <c r="K158" s="31"/>
      <c r="L158" s="31"/>
      <c r="M158" s="31"/>
      <c r="N158" s="31"/>
      <c r="O158" s="31"/>
      <c r="P158" s="265"/>
      <c r="Q158" s="266"/>
      <c r="R158" s="324" t="str">
        <f>IFERROR(COUNTIF(D158:O158,"=3")/COUNTIF(D158:O158,"&gt;0")," ")</f>
        <v xml:space="preserve"> </v>
      </c>
      <c r="S158" s="324"/>
      <c r="T158" s="43" t="str">
        <f t="shared" si="15"/>
        <v xml:space="preserve"> </v>
      </c>
    </row>
    <row r="159" spans="1:20" ht="33" customHeight="1" outlineLevel="1" x14ac:dyDescent="0.3">
      <c r="A159" s="11">
        <f>+A158+1</f>
        <v>3</v>
      </c>
      <c r="B159" s="271" t="s">
        <v>233</v>
      </c>
      <c r="C159" s="272"/>
      <c r="D159" s="31"/>
      <c r="E159" s="31"/>
      <c r="F159" s="31"/>
      <c r="G159" s="31"/>
      <c r="H159" s="31"/>
      <c r="I159" s="31"/>
      <c r="J159" s="31"/>
      <c r="K159" s="31"/>
      <c r="L159" s="31"/>
      <c r="M159" s="31"/>
      <c r="N159" s="31"/>
      <c r="O159" s="31"/>
      <c r="P159" s="52" t="s">
        <v>289</v>
      </c>
      <c r="Q159" s="53"/>
      <c r="R159" s="324" t="str">
        <f>IFERROR(COUNTIF(D159:O159,"=3")/COUNTIF(D159:O159,"&gt;0")," ")</f>
        <v xml:space="preserve"> </v>
      </c>
      <c r="S159" s="324"/>
      <c r="T159" s="43" t="str">
        <f t="shared" si="15"/>
        <v xml:space="preserve"> </v>
      </c>
    </row>
    <row r="160" spans="1:20" ht="14.1" customHeight="1" outlineLevel="1" x14ac:dyDescent="0.3">
      <c r="A160" s="11">
        <f>+A159+1</f>
        <v>4</v>
      </c>
      <c r="B160" s="264" t="s">
        <v>234</v>
      </c>
      <c r="C160" s="264"/>
      <c r="D160" s="31"/>
      <c r="E160" s="31"/>
      <c r="F160" s="31"/>
      <c r="G160" s="31"/>
      <c r="H160" s="31"/>
      <c r="I160" s="31"/>
      <c r="J160" s="31"/>
      <c r="K160" s="31"/>
      <c r="L160" s="31"/>
      <c r="M160" s="31"/>
      <c r="N160" s="31"/>
      <c r="O160" s="31"/>
      <c r="P160" s="54"/>
      <c r="Q160" s="55"/>
      <c r="R160" s="324" t="str">
        <f>IFERROR(COUNTIF(D160:O160,"=3")/COUNTIF(D160:O160,"&gt;0")," ")</f>
        <v xml:space="preserve"> </v>
      </c>
      <c r="S160" s="324"/>
      <c r="T160" s="43" t="str">
        <f t="shared" si="15"/>
        <v xml:space="preserve"> </v>
      </c>
    </row>
    <row r="161" spans="1:20" ht="14.1" customHeight="1" outlineLevel="1" x14ac:dyDescent="0.3">
      <c r="A161" s="11">
        <f>+A160+1</f>
        <v>5</v>
      </c>
      <c r="B161" s="264" t="s">
        <v>235</v>
      </c>
      <c r="C161" s="264"/>
      <c r="D161" s="31"/>
      <c r="E161" s="31"/>
      <c r="F161" s="31"/>
      <c r="G161" s="31"/>
      <c r="H161" s="31"/>
      <c r="I161" s="31"/>
      <c r="J161" s="31"/>
      <c r="K161" s="31"/>
      <c r="L161" s="31"/>
      <c r="M161" s="31"/>
      <c r="N161" s="31"/>
      <c r="O161" s="31"/>
      <c r="P161" s="54"/>
      <c r="Q161" s="55"/>
      <c r="R161" s="324" t="str">
        <f>IFERROR(COUNTIF(D161:O161,"=3")/COUNTIF(D161:O161,"&gt;0")," ")</f>
        <v xml:space="preserve"> </v>
      </c>
      <c r="S161" s="324"/>
      <c r="T161" s="43" t="str">
        <f t="shared" si="15"/>
        <v xml:space="preserve"> </v>
      </c>
    </row>
    <row r="162" spans="1:20" ht="14.1" customHeight="1" outlineLevel="1" x14ac:dyDescent="0.3">
      <c r="A162" s="11"/>
      <c r="B162" s="264"/>
      <c r="C162" s="264"/>
      <c r="D162" s="9"/>
      <c r="E162" s="9"/>
      <c r="F162" s="9"/>
      <c r="G162" s="9"/>
      <c r="H162" s="9"/>
      <c r="I162" s="9"/>
      <c r="J162" s="9"/>
      <c r="K162" s="9"/>
      <c r="L162" s="9"/>
      <c r="M162" s="9"/>
      <c r="N162" s="9"/>
      <c r="O162" s="9"/>
      <c r="P162" s="269"/>
      <c r="Q162" s="270"/>
      <c r="R162" s="269"/>
      <c r="S162" s="341"/>
      <c r="T162" s="42"/>
    </row>
    <row r="163" spans="1:20" s="8" customFormat="1" ht="14.1" customHeight="1" x14ac:dyDescent="0.3">
      <c r="A163" s="11">
        <f>+A162+1</f>
        <v>1</v>
      </c>
      <c r="B163" s="268" t="s">
        <v>236</v>
      </c>
      <c r="C163" s="268"/>
      <c r="D163" s="9"/>
      <c r="E163" s="9"/>
      <c r="F163" s="9"/>
      <c r="G163" s="9"/>
      <c r="H163" s="9"/>
      <c r="I163" s="9"/>
      <c r="J163" s="9"/>
      <c r="K163" s="9"/>
      <c r="L163" s="9"/>
      <c r="M163" s="9"/>
      <c r="N163" s="9"/>
      <c r="O163" s="9"/>
      <c r="P163" s="269"/>
      <c r="Q163" s="270"/>
      <c r="R163" s="269"/>
      <c r="S163" s="341"/>
      <c r="T163" s="42"/>
    </row>
    <row r="164" spans="1:20" s="8" customFormat="1" ht="14.1" customHeight="1" outlineLevel="1" x14ac:dyDescent="0.3">
      <c r="A164" s="11">
        <f>+A163+1</f>
        <v>2</v>
      </c>
      <c r="B164" s="264" t="s">
        <v>237</v>
      </c>
      <c r="C164" s="264"/>
      <c r="D164" s="31"/>
      <c r="E164" s="31"/>
      <c r="F164" s="31"/>
      <c r="G164" s="31"/>
      <c r="H164" s="31"/>
      <c r="I164" s="31"/>
      <c r="J164" s="31"/>
      <c r="K164" s="31"/>
      <c r="L164" s="31"/>
      <c r="M164" s="31"/>
      <c r="N164" s="31"/>
      <c r="O164" s="31"/>
      <c r="P164" s="265"/>
      <c r="Q164" s="266"/>
      <c r="R164" s="324" t="str">
        <f>IFERROR(COUNTIF(D164:O164,"=3")/COUNTIF(D164:O164,"&gt;0")," ")</f>
        <v xml:space="preserve"> </v>
      </c>
      <c r="S164" s="324"/>
      <c r="T164" s="43" t="str">
        <f t="shared" si="15"/>
        <v xml:space="preserve"> </v>
      </c>
    </row>
    <row r="165" spans="1:20" ht="14.1" customHeight="1" outlineLevel="1" x14ac:dyDescent="0.3">
      <c r="A165" s="11">
        <f>+A164+1</f>
        <v>3</v>
      </c>
      <c r="B165" s="264" t="s">
        <v>238</v>
      </c>
      <c r="C165" s="264"/>
      <c r="D165" s="31"/>
      <c r="E165" s="31"/>
      <c r="F165" s="31"/>
      <c r="G165" s="31"/>
      <c r="H165" s="31"/>
      <c r="I165" s="31"/>
      <c r="J165" s="31"/>
      <c r="K165" s="31"/>
      <c r="L165" s="31"/>
      <c r="M165" s="31"/>
      <c r="N165" s="31"/>
      <c r="O165" s="31"/>
      <c r="P165" s="265" t="s">
        <v>290</v>
      </c>
      <c r="Q165" s="266"/>
      <c r="R165" s="324" t="str">
        <f>IFERROR(COUNTIF(D165:O165,"=3")/COUNTIF(D165:O165,"&gt;0")," ")</f>
        <v xml:space="preserve"> </v>
      </c>
      <c r="S165" s="324"/>
      <c r="T165" s="43" t="str">
        <f t="shared" si="15"/>
        <v xml:space="preserve"> </v>
      </c>
    </row>
    <row r="166" spans="1:20" ht="14.1" customHeight="1" outlineLevel="1" x14ac:dyDescent="0.3">
      <c r="A166" s="11">
        <f>+A165+1</f>
        <v>4</v>
      </c>
      <c r="B166" s="264" t="s">
        <v>239</v>
      </c>
      <c r="C166" s="264"/>
      <c r="D166" s="31"/>
      <c r="E166" s="31"/>
      <c r="F166" s="31"/>
      <c r="G166" s="31"/>
      <c r="H166" s="31"/>
      <c r="I166" s="31"/>
      <c r="J166" s="31"/>
      <c r="K166" s="31"/>
      <c r="L166" s="31"/>
      <c r="M166" s="31"/>
      <c r="N166" s="31"/>
      <c r="O166" s="31"/>
      <c r="P166" s="265"/>
      <c r="Q166" s="266"/>
      <c r="R166" s="324" t="str">
        <f>IFERROR(COUNTIF(D166:O166,"=3")/COUNTIF(D166:O166,"&gt;0")," ")</f>
        <v xml:space="preserve"> </v>
      </c>
      <c r="S166" s="324"/>
      <c r="T166" s="43" t="str">
        <f t="shared" si="15"/>
        <v xml:space="preserve"> </v>
      </c>
    </row>
    <row r="167" spans="1:20" ht="14.1" customHeight="1" outlineLevel="1" x14ac:dyDescent="0.3">
      <c r="A167" s="32"/>
      <c r="B167" s="33"/>
      <c r="C167" s="33"/>
      <c r="D167" s="34"/>
      <c r="E167" s="34"/>
      <c r="F167" s="34"/>
      <c r="G167" s="34"/>
      <c r="H167" s="34"/>
      <c r="I167" s="34"/>
      <c r="J167" s="34"/>
      <c r="K167" s="34"/>
      <c r="L167" s="34"/>
      <c r="M167" s="34"/>
      <c r="N167" s="34"/>
      <c r="O167" s="34"/>
      <c r="P167" s="340" t="s">
        <v>291</v>
      </c>
      <c r="Q167" s="340"/>
      <c r="R167" s="324">
        <f>AVERAGE(R10:S166)</f>
        <v>0.45833333333333331</v>
      </c>
      <c r="S167" s="324"/>
      <c r="T167" s="43">
        <f t="shared" si="15"/>
        <v>0.45833333333333331</v>
      </c>
    </row>
    <row r="168" spans="1:20" ht="14.1" customHeight="1" outlineLevel="1" x14ac:dyDescent="0.3">
      <c r="A168" s="32"/>
      <c r="B168" s="33"/>
      <c r="C168" s="33"/>
      <c r="D168" s="34"/>
      <c r="E168" s="34"/>
      <c r="F168" s="34"/>
      <c r="G168" s="34"/>
      <c r="H168" s="34"/>
      <c r="I168" s="34"/>
      <c r="J168" s="34"/>
      <c r="K168" s="34"/>
      <c r="L168" s="34"/>
      <c r="M168" s="34"/>
      <c r="N168" s="34"/>
      <c r="O168" s="34"/>
      <c r="P168" s="32"/>
      <c r="Q168" s="32"/>
    </row>
    <row r="169" spans="1:20" ht="14.1" customHeight="1" outlineLevel="1" x14ac:dyDescent="0.3">
      <c r="A169" s="32"/>
      <c r="B169" s="33"/>
      <c r="C169" s="33"/>
      <c r="D169" s="34"/>
      <c r="E169" s="34"/>
      <c r="F169" s="34"/>
      <c r="G169" s="34"/>
      <c r="H169" s="34"/>
      <c r="I169" s="34"/>
      <c r="J169" s="34"/>
      <c r="K169" s="34"/>
      <c r="L169" s="34"/>
      <c r="M169" s="34"/>
      <c r="N169" s="34"/>
      <c r="O169" s="34"/>
      <c r="P169" s="32"/>
      <c r="Q169" s="32"/>
    </row>
    <row r="170" spans="1:20" ht="14.1" customHeight="1" outlineLevel="1" x14ac:dyDescent="0.3">
      <c r="A170" s="32"/>
      <c r="B170" s="33"/>
      <c r="C170" s="33"/>
      <c r="D170" s="34"/>
      <c r="E170" s="34"/>
      <c r="F170" s="34"/>
      <c r="G170" s="34"/>
      <c r="H170" s="34"/>
      <c r="I170" s="34"/>
      <c r="J170" s="34"/>
      <c r="K170" s="34"/>
      <c r="L170" s="34"/>
      <c r="M170" s="34"/>
      <c r="N170" s="34"/>
      <c r="O170" s="34"/>
      <c r="P170" s="32"/>
      <c r="Q170" s="32"/>
    </row>
    <row r="171" spans="1:20" ht="14.1" customHeight="1" outlineLevel="1" x14ac:dyDescent="0.3">
      <c r="A171" s="32"/>
      <c r="B171" s="33"/>
      <c r="C171" s="33"/>
      <c r="D171" s="34"/>
      <c r="E171" s="34"/>
      <c r="F171" s="34"/>
      <c r="G171" s="34"/>
      <c r="H171" s="34"/>
      <c r="I171" s="34"/>
      <c r="J171" s="34"/>
      <c r="K171" s="34"/>
      <c r="L171" s="34"/>
      <c r="M171" s="34"/>
      <c r="N171" s="34"/>
      <c r="O171" s="34"/>
      <c r="P171" s="32"/>
      <c r="Q171" s="32"/>
    </row>
    <row r="172" spans="1:20" ht="14.1" customHeight="1" outlineLevel="1" x14ac:dyDescent="0.3">
      <c r="A172" s="32"/>
      <c r="B172" s="33"/>
      <c r="C172" s="33"/>
      <c r="Q172" s="32"/>
    </row>
    <row r="173" spans="1:20" ht="14.1" customHeight="1" outlineLevel="1" x14ac:dyDescent="0.3">
      <c r="A173" s="32"/>
      <c r="B173" s="33"/>
      <c r="C173" s="33"/>
      <c r="D173" s="34"/>
      <c r="E173" s="34"/>
      <c r="F173" s="34"/>
      <c r="G173" s="34"/>
      <c r="H173" s="34"/>
      <c r="I173" s="34"/>
      <c r="J173" s="34"/>
      <c r="K173" s="34"/>
      <c r="L173" s="34"/>
      <c r="M173" s="34"/>
      <c r="N173" s="34"/>
      <c r="O173" s="34"/>
      <c r="P173" s="32"/>
      <c r="Q173" s="32"/>
    </row>
    <row r="174" spans="1:20" ht="14.1" customHeight="1" outlineLevel="1" x14ac:dyDescent="0.3">
      <c r="A174" s="32"/>
      <c r="B174" s="33"/>
      <c r="C174" s="33"/>
      <c r="D174" s="34"/>
      <c r="E174" s="34"/>
      <c r="F174" s="34"/>
      <c r="G174" s="34"/>
      <c r="H174" s="34"/>
      <c r="I174" s="34"/>
      <c r="J174" s="34"/>
      <c r="K174" s="34"/>
      <c r="L174" s="34"/>
      <c r="M174" s="34"/>
      <c r="N174" s="34"/>
      <c r="O174" s="34"/>
      <c r="P174" s="32"/>
      <c r="Q174" s="32"/>
    </row>
    <row r="175" spans="1:20" ht="14.1" customHeight="1" outlineLevel="1" x14ac:dyDescent="0.3">
      <c r="A175" s="32"/>
      <c r="B175" s="33"/>
      <c r="C175" s="33"/>
      <c r="D175" s="34"/>
      <c r="E175" s="34"/>
      <c r="F175" s="34"/>
      <c r="G175" s="34"/>
      <c r="H175" s="34"/>
      <c r="I175" s="34"/>
      <c r="J175" s="34"/>
      <c r="K175" s="34"/>
      <c r="L175" s="34"/>
      <c r="M175" s="34"/>
      <c r="N175" s="34"/>
      <c r="O175" s="34"/>
      <c r="P175" s="32"/>
      <c r="Q175" s="32"/>
    </row>
    <row r="176" spans="1:20" ht="14.1" customHeight="1" outlineLevel="1" x14ac:dyDescent="0.3">
      <c r="A176" s="32"/>
      <c r="B176" s="33"/>
      <c r="C176" s="33"/>
      <c r="D176" s="34"/>
      <c r="E176" s="34"/>
      <c r="F176" s="34"/>
      <c r="G176" s="34"/>
      <c r="H176" s="34"/>
      <c r="I176" s="34"/>
      <c r="J176" s="34"/>
      <c r="K176" s="34"/>
      <c r="L176" s="34"/>
      <c r="M176" s="34"/>
      <c r="N176" s="34"/>
      <c r="O176" s="34"/>
      <c r="P176" s="32"/>
      <c r="Q176" s="32"/>
    </row>
    <row r="177" spans="1:17" ht="14.1" customHeight="1" outlineLevel="1" x14ac:dyDescent="0.3">
      <c r="A177" s="32"/>
      <c r="B177" s="33"/>
      <c r="C177" s="33"/>
      <c r="D177" s="34"/>
      <c r="E177" s="34"/>
      <c r="F177" s="34"/>
      <c r="G177" s="34"/>
      <c r="H177" s="34"/>
      <c r="I177" s="34"/>
      <c r="J177" s="34"/>
      <c r="K177" s="34"/>
      <c r="L177" s="34"/>
      <c r="M177" s="34"/>
      <c r="N177" s="34"/>
      <c r="O177" s="34"/>
      <c r="P177" s="32"/>
      <c r="Q177" s="32"/>
    </row>
    <row r="178" spans="1:17" ht="14.1" customHeight="1" outlineLevel="1" x14ac:dyDescent="0.3">
      <c r="A178" s="32"/>
      <c r="B178" s="33"/>
      <c r="C178" s="33"/>
      <c r="D178" s="34"/>
      <c r="E178" s="34"/>
      <c r="F178" s="34"/>
      <c r="G178" s="34"/>
      <c r="H178" s="34"/>
      <c r="I178" s="34"/>
      <c r="J178" s="34"/>
      <c r="K178" s="34"/>
      <c r="L178" s="34"/>
      <c r="M178" s="34"/>
      <c r="N178" s="34"/>
      <c r="O178" s="34"/>
      <c r="P178" s="32"/>
      <c r="Q178" s="32"/>
    </row>
    <row r="179" spans="1:17" ht="14.1" customHeight="1" outlineLevel="1" x14ac:dyDescent="0.3">
      <c r="A179" s="32"/>
      <c r="B179" s="33"/>
      <c r="C179" s="33"/>
      <c r="D179" s="34"/>
      <c r="E179" s="34"/>
      <c r="F179" s="34"/>
      <c r="G179" s="34"/>
      <c r="H179" s="34"/>
      <c r="I179" s="34"/>
      <c r="J179" s="34"/>
      <c r="K179" s="34"/>
      <c r="L179" s="34"/>
      <c r="M179" s="34"/>
      <c r="N179" s="34"/>
      <c r="O179" s="34"/>
      <c r="P179" s="32"/>
      <c r="Q179" s="32"/>
    </row>
    <row r="180" spans="1:17" ht="14.1" customHeight="1" outlineLevel="1" thickBot="1" x14ac:dyDescent="0.35">
      <c r="A180" s="32"/>
      <c r="B180" s="33"/>
      <c r="C180" s="33"/>
      <c r="D180" s="34"/>
      <c r="E180" s="34"/>
      <c r="F180" s="34"/>
      <c r="G180" s="34"/>
      <c r="H180" s="34"/>
      <c r="I180" s="34"/>
      <c r="J180" s="34"/>
      <c r="K180" s="34"/>
      <c r="L180" s="34"/>
      <c r="M180" s="34"/>
      <c r="N180" s="34"/>
      <c r="O180" s="34"/>
      <c r="P180" s="32"/>
      <c r="Q180" s="32"/>
    </row>
    <row r="181" spans="1:17" ht="14.1" customHeight="1" outlineLevel="1" thickBot="1" x14ac:dyDescent="0.35">
      <c r="A181" s="32"/>
      <c r="B181" s="33"/>
      <c r="C181" s="33"/>
      <c r="D181" s="35" t="s">
        <v>292</v>
      </c>
      <c r="E181" s="36"/>
      <c r="F181" s="36"/>
      <c r="G181" s="36"/>
      <c r="H181" s="36"/>
      <c r="I181" s="36"/>
      <c r="J181" s="36"/>
      <c r="K181" s="36"/>
      <c r="L181" s="36"/>
      <c r="M181" s="36"/>
      <c r="N181" s="36"/>
      <c r="O181" s="36"/>
      <c r="P181" s="37"/>
      <c r="Q181" s="32"/>
    </row>
    <row r="186" spans="1:17" ht="19.5" customHeight="1" x14ac:dyDescent="0.3">
      <c r="B186" s="267" t="s">
        <v>240</v>
      </c>
      <c r="C186" s="267"/>
      <c r="D186" s="267"/>
    </row>
    <row r="187" spans="1:17" ht="38.25" customHeight="1" x14ac:dyDescent="0.3">
      <c r="B187" s="15" t="s">
        <v>241</v>
      </c>
      <c r="C187" s="15" t="s">
        <v>242</v>
      </c>
      <c r="D187" s="15"/>
    </row>
    <row r="188" spans="1:17" x14ac:dyDescent="0.3">
      <c r="B188" s="16">
        <v>1</v>
      </c>
      <c r="C188" s="16" t="s">
        <v>243</v>
      </c>
      <c r="D188" s="27"/>
    </row>
    <row r="189" spans="1:17" x14ac:dyDescent="0.3">
      <c r="B189" s="16">
        <v>2</v>
      </c>
      <c r="C189" s="17" t="s">
        <v>244</v>
      </c>
      <c r="D189" s="28"/>
    </row>
    <row r="190" spans="1:17" ht="204.75" customHeight="1" x14ac:dyDescent="0.3">
      <c r="B190" s="20">
        <v>3</v>
      </c>
      <c r="C190" s="20" t="s">
        <v>245</v>
      </c>
      <c r="D190" s="26"/>
    </row>
    <row r="191" spans="1:17" ht="92.4" x14ac:dyDescent="0.3">
      <c r="B191" s="20">
        <v>4</v>
      </c>
      <c r="C191" s="20" t="s">
        <v>246</v>
      </c>
      <c r="D191" s="25"/>
    </row>
    <row r="192" spans="1:17" ht="150.75" customHeight="1" x14ac:dyDescent="0.3">
      <c r="B192" s="20">
        <v>5</v>
      </c>
      <c r="C192" s="24" t="s">
        <v>247</v>
      </c>
      <c r="D192" s="25"/>
    </row>
  </sheetData>
  <mergeCells count="468">
    <mergeCell ref="A2:B4"/>
    <mergeCell ref="C2:H2"/>
    <mergeCell ref="C3:H3"/>
    <mergeCell ref="D4:F4"/>
    <mergeCell ref="G4:H4"/>
    <mergeCell ref="A6:B6"/>
    <mergeCell ref="D6:J6"/>
    <mergeCell ref="B10:C10"/>
    <mergeCell ref="P10:Q10"/>
    <mergeCell ref="K6:O6"/>
    <mergeCell ref="R10:S10"/>
    <mergeCell ref="B11:C11"/>
    <mergeCell ref="P11:Q11"/>
    <mergeCell ref="R11:S11"/>
    <mergeCell ref="B8:C8"/>
    <mergeCell ref="P8:Q8"/>
    <mergeCell ref="R8:S8"/>
    <mergeCell ref="B9:C9"/>
    <mergeCell ref="P9:Q9"/>
    <mergeCell ref="R9:S9"/>
    <mergeCell ref="B14:C14"/>
    <mergeCell ref="P14:Q14"/>
    <mergeCell ref="R14:S14"/>
    <mergeCell ref="B15:C15"/>
    <mergeCell ref="P15:Q15"/>
    <mergeCell ref="R15:S15"/>
    <mergeCell ref="B12:C12"/>
    <mergeCell ref="P12:Q12"/>
    <mergeCell ref="R12:S12"/>
    <mergeCell ref="B13:C13"/>
    <mergeCell ref="P13:Q13"/>
    <mergeCell ref="R13:S13"/>
    <mergeCell ref="B18:C18"/>
    <mergeCell ref="P18:Q18"/>
    <mergeCell ref="R18:S18"/>
    <mergeCell ref="B19:C19"/>
    <mergeCell ref="P19:Q19"/>
    <mergeCell ref="R19:S19"/>
    <mergeCell ref="B16:C16"/>
    <mergeCell ref="P16:Q16"/>
    <mergeCell ref="R16:S16"/>
    <mergeCell ref="B17:C17"/>
    <mergeCell ref="P17:Q17"/>
    <mergeCell ref="R17:S17"/>
    <mergeCell ref="B22:C22"/>
    <mergeCell ref="P22:Q22"/>
    <mergeCell ref="R22:S22"/>
    <mergeCell ref="B23:C23"/>
    <mergeCell ref="P23:Q23"/>
    <mergeCell ref="R23:S23"/>
    <mergeCell ref="B20:C20"/>
    <mergeCell ref="P20:Q20"/>
    <mergeCell ref="R20:S20"/>
    <mergeCell ref="B21:C21"/>
    <mergeCell ref="P21:Q21"/>
    <mergeCell ref="R21:S21"/>
    <mergeCell ref="B26:C26"/>
    <mergeCell ref="P26:Q26"/>
    <mergeCell ref="R26:S26"/>
    <mergeCell ref="B27:C27"/>
    <mergeCell ref="P27:Q27"/>
    <mergeCell ref="R27:S27"/>
    <mergeCell ref="B24:C24"/>
    <mergeCell ref="P24:Q24"/>
    <mergeCell ref="R24:S24"/>
    <mergeCell ref="B25:C25"/>
    <mergeCell ref="P25:Q25"/>
    <mergeCell ref="R25:S25"/>
    <mergeCell ref="B30:C30"/>
    <mergeCell ref="P30:Q30"/>
    <mergeCell ref="R30:S30"/>
    <mergeCell ref="B31:C31"/>
    <mergeCell ref="P31:Q31"/>
    <mergeCell ref="R31:S31"/>
    <mergeCell ref="B28:C28"/>
    <mergeCell ref="P28:Q28"/>
    <mergeCell ref="R28:S28"/>
    <mergeCell ref="B29:C29"/>
    <mergeCell ref="P29:Q29"/>
    <mergeCell ref="R29:S29"/>
    <mergeCell ref="B34:C34"/>
    <mergeCell ref="P34:Q34"/>
    <mergeCell ref="R34:S34"/>
    <mergeCell ref="B35:C35"/>
    <mergeCell ref="P35:Q35"/>
    <mergeCell ref="R35:S35"/>
    <mergeCell ref="B32:C32"/>
    <mergeCell ref="P32:Q32"/>
    <mergeCell ref="R32:S32"/>
    <mergeCell ref="B33:C33"/>
    <mergeCell ref="P33:Q33"/>
    <mergeCell ref="R33:S33"/>
    <mergeCell ref="B38:C38"/>
    <mergeCell ref="P38:Q38"/>
    <mergeCell ref="R38:S38"/>
    <mergeCell ref="B39:C39"/>
    <mergeCell ref="P39:Q39"/>
    <mergeCell ref="R39:S39"/>
    <mergeCell ref="B36:C36"/>
    <mergeCell ref="P36:Q36"/>
    <mergeCell ref="R36:S36"/>
    <mergeCell ref="B37:C37"/>
    <mergeCell ref="P37:Q37"/>
    <mergeCell ref="R37:S37"/>
    <mergeCell ref="B42:C42"/>
    <mergeCell ref="P42:Q42"/>
    <mergeCell ref="R42:S42"/>
    <mergeCell ref="B43:C43"/>
    <mergeCell ref="P43:Q43"/>
    <mergeCell ref="R43:S43"/>
    <mergeCell ref="B40:C40"/>
    <mergeCell ref="P40:Q40"/>
    <mergeCell ref="R40:S40"/>
    <mergeCell ref="B41:C41"/>
    <mergeCell ref="P41:Q41"/>
    <mergeCell ref="R41:S41"/>
    <mergeCell ref="B46:C46"/>
    <mergeCell ref="P46:Q46"/>
    <mergeCell ref="R46:S46"/>
    <mergeCell ref="B47:C47"/>
    <mergeCell ref="P47:Q47"/>
    <mergeCell ref="R47:S47"/>
    <mergeCell ref="B44:C44"/>
    <mergeCell ref="P44:Q44"/>
    <mergeCell ref="R44:S44"/>
    <mergeCell ref="B45:C45"/>
    <mergeCell ref="P45:Q45"/>
    <mergeCell ref="R45:S45"/>
    <mergeCell ref="B50:C50"/>
    <mergeCell ref="P50:Q50"/>
    <mergeCell ref="R50:S50"/>
    <mergeCell ref="B51:C51"/>
    <mergeCell ref="P51:Q51"/>
    <mergeCell ref="R51:S51"/>
    <mergeCell ref="B48:C48"/>
    <mergeCell ref="P48:Q48"/>
    <mergeCell ref="R48:S48"/>
    <mergeCell ref="B49:C49"/>
    <mergeCell ref="P49:Q49"/>
    <mergeCell ref="R49:S49"/>
    <mergeCell ref="B54:C54"/>
    <mergeCell ref="P54:Q54"/>
    <mergeCell ref="R54:S54"/>
    <mergeCell ref="B55:C55"/>
    <mergeCell ref="P55:Q55"/>
    <mergeCell ref="R55:S55"/>
    <mergeCell ref="B52:C52"/>
    <mergeCell ref="P52:Q52"/>
    <mergeCell ref="R52:S52"/>
    <mergeCell ref="B53:C53"/>
    <mergeCell ref="P53:Q53"/>
    <mergeCell ref="R53:S53"/>
    <mergeCell ref="B59:C59"/>
    <mergeCell ref="P59:Q59"/>
    <mergeCell ref="R59:S59"/>
    <mergeCell ref="B60:C60"/>
    <mergeCell ref="P60:Q60"/>
    <mergeCell ref="R60:S60"/>
    <mergeCell ref="P56:Q56"/>
    <mergeCell ref="R56:S56"/>
    <mergeCell ref="B57:C57"/>
    <mergeCell ref="P57:Q57"/>
    <mergeCell ref="R57:S57"/>
    <mergeCell ref="B58:C58"/>
    <mergeCell ref="P58:Q58"/>
    <mergeCell ref="R58:S58"/>
    <mergeCell ref="B63:C63"/>
    <mergeCell ref="P63:Q63"/>
    <mergeCell ref="R63:S63"/>
    <mergeCell ref="B64:C64"/>
    <mergeCell ref="P64:Q64"/>
    <mergeCell ref="R64:S64"/>
    <mergeCell ref="B61:C61"/>
    <mergeCell ref="P61:Q61"/>
    <mergeCell ref="R61:S61"/>
    <mergeCell ref="B62:C62"/>
    <mergeCell ref="P62:Q62"/>
    <mergeCell ref="R62:S62"/>
    <mergeCell ref="B67:C67"/>
    <mergeCell ref="P67:Q67"/>
    <mergeCell ref="R67:S67"/>
    <mergeCell ref="B68:C68"/>
    <mergeCell ref="P68:Q68"/>
    <mergeCell ref="R68:S68"/>
    <mergeCell ref="B65:C65"/>
    <mergeCell ref="P65:Q65"/>
    <mergeCell ref="R65:S65"/>
    <mergeCell ref="B66:C66"/>
    <mergeCell ref="P66:Q66"/>
    <mergeCell ref="R66:S66"/>
    <mergeCell ref="P72:Q72"/>
    <mergeCell ref="R72:S72"/>
    <mergeCell ref="P73:Q73"/>
    <mergeCell ref="R73:S73"/>
    <mergeCell ref="P74:Q74"/>
    <mergeCell ref="R74:S74"/>
    <mergeCell ref="P69:Q69"/>
    <mergeCell ref="R69:S69"/>
    <mergeCell ref="P70:Q70"/>
    <mergeCell ref="R70:S70"/>
    <mergeCell ref="P71:Q71"/>
    <mergeCell ref="R71:S71"/>
    <mergeCell ref="B78:C78"/>
    <mergeCell ref="P78:Q78"/>
    <mergeCell ref="R78:S78"/>
    <mergeCell ref="B79:C79"/>
    <mergeCell ref="P79:Q79"/>
    <mergeCell ref="R79:S79"/>
    <mergeCell ref="P75:Q75"/>
    <mergeCell ref="R75:S75"/>
    <mergeCell ref="P76:Q76"/>
    <mergeCell ref="R76:S76"/>
    <mergeCell ref="B77:C77"/>
    <mergeCell ref="P77:Q77"/>
    <mergeCell ref="R77:S77"/>
    <mergeCell ref="B82:C82"/>
    <mergeCell ref="P82:Q82"/>
    <mergeCell ref="R82:S82"/>
    <mergeCell ref="B83:C83"/>
    <mergeCell ref="P83:Q83"/>
    <mergeCell ref="R83:S83"/>
    <mergeCell ref="B80:C80"/>
    <mergeCell ref="P80:Q80"/>
    <mergeCell ref="R80:S80"/>
    <mergeCell ref="B81:C81"/>
    <mergeCell ref="P81:Q81"/>
    <mergeCell ref="R81:S81"/>
    <mergeCell ref="B86:C86"/>
    <mergeCell ref="P86:Q86"/>
    <mergeCell ref="R86:S86"/>
    <mergeCell ref="B87:C87"/>
    <mergeCell ref="P87:Q87"/>
    <mergeCell ref="R87:S87"/>
    <mergeCell ref="B84:C84"/>
    <mergeCell ref="P84:Q84"/>
    <mergeCell ref="R84:S84"/>
    <mergeCell ref="B85:C85"/>
    <mergeCell ref="P85:Q85"/>
    <mergeCell ref="R85:S85"/>
    <mergeCell ref="B91:C91"/>
    <mergeCell ref="P91:Q91"/>
    <mergeCell ref="R91:S91"/>
    <mergeCell ref="B92:C92"/>
    <mergeCell ref="P92:Q92"/>
    <mergeCell ref="R92:S92"/>
    <mergeCell ref="B88:C88"/>
    <mergeCell ref="P88:P90"/>
    <mergeCell ref="R88:S88"/>
    <mergeCell ref="B89:C89"/>
    <mergeCell ref="R89:S89"/>
    <mergeCell ref="B90:C90"/>
    <mergeCell ref="R90:S90"/>
    <mergeCell ref="B95:C95"/>
    <mergeCell ref="P95:Q95"/>
    <mergeCell ref="R95:S95"/>
    <mergeCell ref="B96:C96"/>
    <mergeCell ref="P96:Q96"/>
    <mergeCell ref="R96:S96"/>
    <mergeCell ref="B93:C93"/>
    <mergeCell ref="P93:Q93"/>
    <mergeCell ref="R93:S93"/>
    <mergeCell ref="B94:C94"/>
    <mergeCell ref="P94:Q94"/>
    <mergeCell ref="R94:S94"/>
    <mergeCell ref="B99:C99"/>
    <mergeCell ref="P99:Q99"/>
    <mergeCell ref="R99:S99"/>
    <mergeCell ref="B100:C100"/>
    <mergeCell ref="P100:Q100"/>
    <mergeCell ref="R100:S100"/>
    <mergeCell ref="B97:C97"/>
    <mergeCell ref="P97:Q97"/>
    <mergeCell ref="R97:S97"/>
    <mergeCell ref="B98:C98"/>
    <mergeCell ref="P98:Q98"/>
    <mergeCell ref="R98:S98"/>
    <mergeCell ref="B103:C103"/>
    <mergeCell ref="P103:Q103"/>
    <mergeCell ref="R103:S103"/>
    <mergeCell ref="P104:Q104"/>
    <mergeCell ref="R104:S104"/>
    <mergeCell ref="B105:C105"/>
    <mergeCell ref="P105:Q105"/>
    <mergeCell ref="R105:S105"/>
    <mergeCell ref="B101:C101"/>
    <mergeCell ref="P101:Q101"/>
    <mergeCell ref="R101:S101"/>
    <mergeCell ref="B102:C102"/>
    <mergeCell ref="P102:Q102"/>
    <mergeCell ref="R102:S102"/>
    <mergeCell ref="B108:C108"/>
    <mergeCell ref="P108:Q108"/>
    <mergeCell ref="R108:S108"/>
    <mergeCell ref="B109:C109"/>
    <mergeCell ref="P109:Q109"/>
    <mergeCell ref="R109:S109"/>
    <mergeCell ref="B106:C106"/>
    <mergeCell ref="P106:Q106"/>
    <mergeCell ref="R106:S106"/>
    <mergeCell ref="B107:C107"/>
    <mergeCell ref="P107:Q107"/>
    <mergeCell ref="R107:S107"/>
    <mergeCell ref="B112:C112"/>
    <mergeCell ref="P112:Q112"/>
    <mergeCell ref="R112:S112"/>
    <mergeCell ref="B113:C113"/>
    <mergeCell ref="P113:Q113"/>
    <mergeCell ref="R113:S113"/>
    <mergeCell ref="B110:C110"/>
    <mergeCell ref="P110:Q110"/>
    <mergeCell ref="R110:S110"/>
    <mergeCell ref="B111:C111"/>
    <mergeCell ref="P111:Q111"/>
    <mergeCell ref="R111:S111"/>
    <mergeCell ref="B116:C116"/>
    <mergeCell ref="P116:Q116"/>
    <mergeCell ref="R116:S116"/>
    <mergeCell ref="B117:C117"/>
    <mergeCell ref="P117:Q117"/>
    <mergeCell ref="R117:S117"/>
    <mergeCell ref="B114:C114"/>
    <mergeCell ref="P114:Q114"/>
    <mergeCell ref="R114:S114"/>
    <mergeCell ref="B115:C115"/>
    <mergeCell ref="P115:Q115"/>
    <mergeCell ref="R115:S115"/>
    <mergeCell ref="B120:C120"/>
    <mergeCell ref="P120:Q120"/>
    <mergeCell ref="R120:S120"/>
    <mergeCell ref="B121:C121"/>
    <mergeCell ref="P121:Q121"/>
    <mergeCell ref="R121:S121"/>
    <mergeCell ref="B118:C118"/>
    <mergeCell ref="P118:Q118"/>
    <mergeCell ref="R118:S118"/>
    <mergeCell ref="B119:C119"/>
    <mergeCell ref="P119:Q119"/>
    <mergeCell ref="R119:S119"/>
    <mergeCell ref="B124:C124"/>
    <mergeCell ref="P124:Q124"/>
    <mergeCell ref="R124:S124"/>
    <mergeCell ref="B125:C125"/>
    <mergeCell ref="P125:Q125"/>
    <mergeCell ref="R125:S125"/>
    <mergeCell ref="B122:C122"/>
    <mergeCell ref="P122:Q122"/>
    <mergeCell ref="R122:S122"/>
    <mergeCell ref="B123:C123"/>
    <mergeCell ref="P123:Q123"/>
    <mergeCell ref="R123:S123"/>
    <mergeCell ref="B128:C128"/>
    <mergeCell ref="P128:Q128"/>
    <mergeCell ref="R128:S128"/>
    <mergeCell ref="B129:C129"/>
    <mergeCell ref="P129:Q129"/>
    <mergeCell ref="R129:S129"/>
    <mergeCell ref="B126:C126"/>
    <mergeCell ref="P126:Q126"/>
    <mergeCell ref="R126:S126"/>
    <mergeCell ref="B127:C127"/>
    <mergeCell ref="P127:Q127"/>
    <mergeCell ref="R127:S127"/>
    <mergeCell ref="B132:C132"/>
    <mergeCell ref="P132:Q132"/>
    <mergeCell ref="R132:S132"/>
    <mergeCell ref="B133:C133"/>
    <mergeCell ref="P133:Q133"/>
    <mergeCell ref="R133:S133"/>
    <mergeCell ref="B130:C130"/>
    <mergeCell ref="P130:Q130"/>
    <mergeCell ref="R130:S130"/>
    <mergeCell ref="B131:C131"/>
    <mergeCell ref="P131:Q131"/>
    <mergeCell ref="R131:S131"/>
    <mergeCell ref="B136:C136"/>
    <mergeCell ref="P136:Q136"/>
    <mergeCell ref="R136:S136"/>
    <mergeCell ref="B137:C137"/>
    <mergeCell ref="P137:Q137"/>
    <mergeCell ref="R137:S137"/>
    <mergeCell ref="B134:C134"/>
    <mergeCell ref="P134:Q134"/>
    <mergeCell ref="R134:S134"/>
    <mergeCell ref="B135:C135"/>
    <mergeCell ref="P135:Q135"/>
    <mergeCell ref="R135:S135"/>
    <mergeCell ref="P140:Q140"/>
    <mergeCell ref="R140:S140"/>
    <mergeCell ref="B141:C141"/>
    <mergeCell ref="P141:Q141"/>
    <mergeCell ref="R141:S141"/>
    <mergeCell ref="B142:C142"/>
    <mergeCell ref="P142:Q142"/>
    <mergeCell ref="R142:S142"/>
    <mergeCell ref="B138:C138"/>
    <mergeCell ref="P138:Q138"/>
    <mergeCell ref="R138:S138"/>
    <mergeCell ref="B139:C139"/>
    <mergeCell ref="P139:Q139"/>
    <mergeCell ref="R139:S139"/>
    <mergeCell ref="P146:Q146"/>
    <mergeCell ref="R146:S146"/>
    <mergeCell ref="B147:C147"/>
    <mergeCell ref="P147:Q147"/>
    <mergeCell ref="R147:S147"/>
    <mergeCell ref="B148:C148"/>
    <mergeCell ref="P148:Q148"/>
    <mergeCell ref="R148:S148"/>
    <mergeCell ref="B143:C143"/>
    <mergeCell ref="P143:Q143"/>
    <mergeCell ref="R143:S143"/>
    <mergeCell ref="P144:Q144"/>
    <mergeCell ref="R144:S144"/>
    <mergeCell ref="P145:Q145"/>
    <mergeCell ref="R145:S145"/>
    <mergeCell ref="B151:C151"/>
    <mergeCell ref="P151:Q151"/>
    <mergeCell ref="R151:S151"/>
    <mergeCell ref="B152:C152"/>
    <mergeCell ref="P152:Q152"/>
    <mergeCell ref="R152:S152"/>
    <mergeCell ref="B149:C149"/>
    <mergeCell ref="P149:Q149"/>
    <mergeCell ref="R149:S149"/>
    <mergeCell ref="B150:C150"/>
    <mergeCell ref="P150:Q150"/>
    <mergeCell ref="R150:S150"/>
    <mergeCell ref="P155:Q155"/>
    <mergeCell ref="R155:S155"/>
    <mergeCell ref="B156:C156"/>
    <mergeCell ref="P156:Q156"/>
    <mergeCell ref="R156:S156"/>
    <mergeCell ref="B157:C157"/>
    <mergeCell ref="P157:Q157"/>
    <mergeCell ref="R157:S157"/>
    <mergeCell ref="B153:C153"/>
    <mergeCell ref="P153:Q153"/>
    <mergeCell ref="R153:S153"/>
    <mergeCell ref="B154:C154"/>
    <mergeCell ref="P154:Q154"/>
    <mergeCell ref="R154:S154"/>
    <mergeCell ref="B161:C161"/>
    <mergeCell ref="R161:S161"/>
    <mergeCell ref="B162:C162"/>
    <mergeCell ref="P162:Q162"/>
    <mergeCell ref="R162:S162"/>
    <mergeCell ref="B163:C163"/>
    <mergeCell ref="P163:Q163"/>
    <mergeCell ref="R163:S163"/>
    <mergeCell ref="B158:C158"/>
    <mergeCell ref="P158:Q158"/>
    <mergeCell ref="R158:S158"/>
    <mergeCell ref="B159:C159"/>
    <mergeCell ref="R159:S159"/>
    <mergeCell ref="B160:C160"/>
    <mergeCell ref="R160:S160"/>
    <mergeCell ref="B166:C166"/>
    <mergeCell ref="P166:Q166"/>
    <mergeCell ref="R166:S166"/>
    <mergeCell ref="P167:Q167"/>
    <mergeCell ref="R167:S167"/>
    <mergeCell ref="B186:D186"/>
    <mergeCell ref="B164:C164"/>
    <mergeCell ref="P164:Q164"/>
    <mergeCell ref="R164:S164"/>
    <mergeCell ref="B165:C165"/>
    <mergeCell ref="P165:Q165"/>
    <mergeCell ref="R165:S165"/>
  </mergeCells>
  <conditionalFormatting sqref="D97">
    <cfRule type="cellIs" dxfId="551" priority="298" operator="equal">
      <formula>4</formula>
    </cfRule>
    <cfRule type="cellIs" dxfId="550" priority="297" operator="equal">
      <formula>5</formula>
    </cfRule>
    <cfRule type="cellIs" dxfId="549" priority="296" operator="equal">
      <formula>3</formula>
    </cfRule>
    <cfRule type="cellIs" dxfId="548" priority="295" operator="equal">
      <formula>2</formula>
    </cfRule>
    <cfRule type="cellIs" dxfId="547" priority="300" operator="equal">
      <formula>1</formula>
    </cfRule>
    <cfRule type="cellIs" dxfId="546" priority="299" operator="equal">
      <formula>6</formula>
    </cfRule>
  </conditionalFormatting>
  <conditionalFormatting sqref="D99">
    <cfRule type="cellIs" dxfId="545" priority="281" operator="equal">
      <formula>6</formula>
    </cfRule>
    <cfRule type="cellIs" dxfId="544" priority="282" operator="equal">
      <formula>1</formula>
    </cfRule>
    <cfRule type="cellIs" dxfId="543" priority="279" operator="equal">
      <formula>5</formula>
    </cfRule>
    <cfRule type="cellIs" dxfId="542" priority="278" operator="equal">
      <formula>3</formula>
    </cfRule>
    <cfRule type="cellIs" dxfId="541" priority="277" operator="equal">
      <formula>2</formula>
    </cfRule>
    <cfRule type="cellIs" dxfId="540" priority="280" operator="equal">
      <formula>4</formula>
    </cfRule>
  </conditionalFormatting>
  <conditionalFormatting sqref="D8:O8 P9:P88 P168:P171">
    <cfRule type="cellIs" dxfId="539" priority="623" operator="equal">
      <formula>6</formula>
    </cfRule>
    <cfRule type="cellIs" dxfId="538" priority="625" operator="equal">
      <formula>2</formula>
    </cfRule>
    <cfRule type="cellIs" dxfId="537" priority="626" operator="equal">
      <formula>3</formula>
    </cfRule>
    <cfRule type="cellIs" dxfId="536" priority="627" operator="equal">
      <formula>5</formula>
    </cfRule>
    <cfRule type="cellIs" dxfId="535" priority="628" operator="equal">
      <formula>4</formula>
    </cfRule>
    <cfRule type="cellIs" dxfId="534" priority="624" operator="equal">
      <formula>1</formula>
    </cfRule>
  </conditionalFormatting>
  <conditionalFormatting sqref="D10:O11">
    <cfRule type="cellIs" dxfId="533" priority="87" operator="equal">
      <formula>5</formula>
    </cfRule>
    <cfRule type="cellIs" dxfId="532" priority="85" operator="equal">
      <formula>2</formula>
    </cfRule>
    <cfRule type="cellIs" dxfId="531" priority="88" operator="equal">
      <formula>4</formula>
    </cfRule>
    <cfRule type="cellIs" dxfId="530" priority="90" operator="equal">
      <formula>1</formula>
    </cfRule>
    <cfRule type="cellIs" dxfId="529" priority="89" operator="equal">
      <formula>6</formula>
    </cfRule>
    <cfRule type="cellIs" dxfId="528" priority="86" operator="equal">
      <formula>3</formula>
    </cfRule>
  </conditionalFormatting>
  <conditionalFormatting sqref="D13:O17">
    <cfRule type="cellIs" dxfId="527" priority="84" operator="equal">
      <formula>1</formula>
    </cfRule>
    <cfRule type="cellIs" dxfId="526" priority="83" operator="equal">
      <formula>6</formula>
    </cfRule>
    <cfRule type="cellIs" dxfId="525" priority="79" operator="equal">
      <formula>2</formula>
    </cfRule>
    <cfRule type="cellIs" dxfId="524" priority="80" operator="equal">
      <formula>3</formula>
    </cfRule>
    <cfRule type="cellIs" dxfId="523" priority="81" operator="equal">
      <formula>5</formula>
    </cfRule>
    <cfRule type="cellIs" dxfId="522" priority="82" operator="equal">
      <formula>4</formula>
    </cfRule>
  </conditionalFormatting>
  <conditionalFormatting sqref="D20:O27">
    <cfRule type="cellIs" dxfId="521" priority="76" operator="equal">
      <formula>4</formula>
    </cfRule>
    <cfRule type="cellIs" dxfId="520" priority="73" operator="equal">
      <formula>2</formula>
    </cfRule>
    <cfRule type="cellIs" dxfId="519" priority="74" operator="equal">
      <formula>3</formula>
    </cfRule>
    <cfRule type="cellIs" dxfId="518" priority="75" operator="equal">
      <formula>5</formula>
    </cfRule>
    <cfRule type="cellIs" dxfId="517" priority="77" operator="equal">
      <formula>6</formula>
    </cfRule>
    <cfRule type="cellIs" dxfId="516" priority="78" operator="equal">
      <formula>1</formula>
    </cfRule>
  </conditionalFormatting>
  <conditionalFormatting sqref="D30:O31">
    <cfRule type="cellIs" dxfId="515" priority="114" operator="equal">
      <formula>1</formula>
    </cfRule>
    <cfRule type="cellIs" dxfId="514" priority="113" operator="equal">
      <formula>6</formula>
    </cfRule>
    <cfRule type="cellIs" dxfId="513" priority="112" operator="equal">
      <formula>4</formula>
    </cfRule>
    <cfRule type="cellIs" dxfId="512" priority="111" operator="equal">
      <formula>5</formula>
    </cfRule>
    <cfRule type="cellIs" dxfId="511" priority="110" operator="equal">
      <formula>3</formula>
    </cfRule>
    <cfRule type="cellIs" dxfId="510" priority="109" operator="equal">
      <formula>2</formula>
    </cfRule>
  </conditionalFormatting>
  <conditionalFormatting sqref="D35:O37">
    <cfRule type="cellIs" dxfId="509" priority="67" operator="equal">
      <formula>2</formula>
    </cfRule>
    <cfRule type="cellIs" dxfId="508" priority="68" operator="equal">
      <formula>3</formula>
    </cfRule>
    <cfRule type="cellIs" dxfId="507" priority="69" operator="equal">
      <formula>5</formula>
    </cfRule>
    <cfRule type="cellIs" dxfId="506" priority="71" operator="equal">
      <formula>6</formula>
    </cfRule>
    <cfRule type="cellIs" dxfId="505" priority="72" operator="equal">
      <formula>1</formula>
    </cfRule>
    <cfRule type="cellIs" dxfId="504" priority="70" operator="equal">
      <formula>4</formula>
    </cfRule>
  </conditionalFormatting>
  <conditionalFormatting sqref="D39:O46">
    <cfRule type="cellIs" dxfId="503" priority="22" operator="equal">
      <formula>4</formula>
    </cfRule>
    <cfRule type="cellIs" dxfId="502" priority="24" operator="equal">
      <formula>1</formula>
    </cfRule>
    <cfRule type="cellIs" dxfId="501" priority="23" operator="equal">
      <formula>6</formula>
    </cfRule>
    <cfRule type="cellIs" dxfId="500" priority="21" operator="equal">
      <formula>5</formula>
    </cfRule>
    <cfRule type="cellIs" dxfId="499" priority="20" operator="equal">
      <formula>3</formula>
    </cfRule>
    <cfRule type="cellIs" dxfId="498" priority="19" operator="equal">
      <formula>2</formula>
    </cfRule>
  </conditionalFormatting>
  <conditionalFormatting sqref="D53:O53 D82:O85 D88:O90 D116:H123 D126:O131 D134:O146 D154:O155 D158:O161 D164:O171">
    <cfRule type="cellIs" dxfId="497" priority="28" operator="equal">
      <formula>4</formula>
    </cfRule>
    <cfRule type="cellIs" dxfId="496" priority="29" operator="equal">
      <formula>6</formula>
    </cfRule>
    <cfRule type="cellIs" dxfId="495" priority="30" operator="equal">
      <formula>1</formula>
    </cfRule>
    <cfRule type="cellIs" dxfId="494" priority="25" operator="equal">
      <formula>2</formula>
    </cfRule>
    <cfRule type="cellIs" dxfId="493" priority="26" operator="equal">
      <formula>3</formula>
    </cfRule>
    <cfRule type="cellIs" dxfId="492" priority="27" operator="equal">
      <formula>5</formula>
    </cfRule>
  </conditionalFormatting>
  <conditionalFormatting sqref="D101:O105">
    <cfRule type="cellIs" dxfId="491" priority="11" operator="equal">
      <formula>6</formula>
    </cfRule>
    <cfRule type="cellIs" dxfId="490" priority="10" operator="equal">
      <formula>4</formula>
    </cfRule>
    <cfRule type="cellIs" dxfId="489" priority="9" operator="equal">
      <formula>5</formula>
    </cfRule>
    <cfRule type="cellIs" dxfId="488" priority="8" operator="equal">
      <formula>3</formula>
    </cfRule>
    <cfRule type="cellIs" dxfId="487" priority="7" operator="equal">
      <formula>2</formula>
    </cfRule>
    <cfRule type="cellIs" dxfId="486" priority="12" operator="equal">
      <formula>1</formula>
    </cfRule>
  </conditionalFormatting>
  <conditionalFormatting sqref="D149:O151">
    <cfRule type="cellIs" dxfId="485" priority="6" operator="equal">
      <formula>1</formula>
    </cfRule>
    <cfRule type="cellIs" dxfId="484" priority="5" operator="equal">
      <formula>6</formula>
    </cfRule>
    <cfRule type="cellIs" dxfId="483" priority="4" operator="equal">
      <formula>4</formula>
    </cfRule>
    <cfRule type="cellIs" dxfId="482" priority="3" operator="equal">
      <formula>5</formula>
    </cfRule>
    <cfRule type="cellIs" dxfId="481" priority="2" operator="equal">
      <formula>3</formula>
    </cfRule>
    <cfRule type="cellIs" dxfId="480" priority="1" operator="equal">
      <formula>2</formula>
    </cfRule>
  </conditionalFormatting>
  <conditionalFormatting sqref="E97:O99">
    <cfRule type="cellIs" dxfId="479" priority="13" operator="equal">
      <formula>2</formula>
    </cfRule>
    <cfRule type="cellIs" dxfId="478" priority="18" operator="equal">
      <formula>1</formula>
    </cfRule>
    <cfRule type="cellIs" dxfId="477" priority="17" operator="equal">
      <formula>6</formula>
    </cfRule>
    <cfRule type="cellIs" dxfId="476" priority="16" operator="equal">
      <formula>4</formula>
    </cfRule>
    <cfRule type="cellIs" dxfId="475" priority="15" operator="equal">
      <formula>5</formula>
    </cfRule>
    <cfRule type="cellIs" dxfId="474" priority="14" operator="equal">
      <formula>3</formula>
    </cfRule>
  </conditionalFormatting>
  <conditionalFormatting sqref="I116:O117 J118:O119 I119 I120:O123 D173:P181">
    <cfRule type="cellIs" dxfId="473" priority="619" operator="equal">
      <formula>5</formula>
    </cfRule>
    <cfRule type="cellIs" dxfId="472" priority="618" operator="equal">
      <formula>3</formula>
    </cfRule>
    <cfRule type="cellIs" dxfId="471" priority="617" operator="equal">
      <formula>2</formula>
    </cfRule>
    <cfRule type="cellIs" dxfId="470" priority="621" operator="equal">
      <formula>6</formula>
    </cfRule>
    <cfRule type="cellIs" dxfId="469" priority="622" operator="equal">
      <formula>1</formula>
    </cfRule>
    <cfRule type="cellIs" dxfId="468" priority="620" operator="equal">
      <formula>4</formula>
    </cfRule>
  </conditionalFormatting>
  <conditionalFormatting sqref="P91:P159">
    <cfRule type="cellIs" dxfId="467" priority="433" operator="equal">
      <formula>6</formula>
    </cfRule>
    <cfRule type="cellIs" dxfId="466" priority="435" operator="equal">
      <formula>2</formula>
    </cfRule>
    <cfRule type="cellIs" dxfId="465" priority="436" operator="equal">
      <formula>3</formula>
    </cfRule>
    <cfRule type="cellIs" dxfId="464" priority="437" operator="equal">
      <formula>5</formula>
    </cfRule>
    <cfRule type="cellIs" dxfId="463" priority="438" operator="equal">
      <formula>4</formula>
    </cfRule>
    <cfRule type="cellIs" dxfId="462" priority="434" operator="equal">
      <formula>1</formula>
    </cfRule>
  </conditionalFormatting>
  <conditionalFormatting sqref="P162:P166">
    <cfRule type="cellIs" dxfId="461" priority="421" operator="equal">
      <formula>6</formula>
    </cfRule>
    <cfRule type="cellIs" dxfId="460" priority="422" operator="equal">
      <formula>1</formula>
    </cfRule>
    <cfRule type="cellIs" dxfId="459" priority="426" operator="equal">
      <formula>4</formula>
    </cfRule>
    <cfRule type="cellIs" dxfId="458" priority="423" operator="equal">
      <formula>2</formula>
    </cfRule>
    <cfRule type="cellIs" dxfId="457" priority="425" operator="equal">
      <formula>5</formula>
    </cfRule>
    <cfRule type="cellIs" dxfId="456" priority="424" operator="equal">
      <formula>3</formula>
    </cfRule>
  </conditionalFormatting>
  <conditionalFormatting sqref="R9">
    <cfRule type="cellIs" dxfId="455" priority="605" operator="equal">
      <formula>6</formula>
    </cfRule>
    <cfRule type="cellIs" dxfId="454" priority="610" operator="equal">
      <formula>4</formula>
    </cfRule>
    <cfRule type="cellIs" dxfId="453" priority="609" operator="equal">
      <formula>5</formula>
    </cfRule>
    <cfRule type="cellIs" dxfId="452" priority="608" operator="equal">
      <formula>3</formula>
    </cfRule>
    <cfRule type="cellIs" dxfId="451" priority="607" operator="equal">
      <formula>2</formula>
    </cfRule>
    <cfRule type="cellIs" dxfId="450" priority="606" operator="equal">
      <formula>1</formula>
    </cfRule>
  </conditionalFormatting>
  <conditionalFormatting sqref="R12">
    <cfRule type="cellIs" dxfId="449" priority="581" operator="equal">
      <formula>5</formula>
    </cfRule>
    <cfRule type="cellIs" dxfId="448" priority="582" operator="equal">
      <formula>4</formula>
    </cfRule>
    <cfRule type="cellIs" dxfId="447" priority="578" operator="equal">
      <formula>1</formula>
    </cfRule>
    <cfRule type="cellIs" dxfId="446" priority="577" operator="equal">
      <formula>6</formula>
    </cfRule>
    <cfRule type="cellIs" dxfId="445" priority="579" operator="equal">
      <formula>2</formula>
    </cfRule>
    <cfRule type="cellIs" dxfId="444" priority="580" operator="equal">
      <formula>3</formula>
    </cfRule>
  </conditionalFormatting>
  <conditionalFormatting sqref="R18:R19">
    <cfRule type="cellIs" dxfId="443" priority="576" operator="equal">
      <formula>4</formula>
    </cfRule>
    <cfRule type="cellIs" dxfId="442" priority="572" operator="equal">
      <formula>1</formula>
    </cfRule>
    <cfRule type="cellIs" dxfId="441" priority="575" operator="equal">
      <formula>5</formula>
    </cfRule>
    <cfRule type="cellIs" dxfId="440" priority="574" operator="equal">
      <formula>3</formula>
    </cfRule>
    <cfRule type="cellIs" dxfId="439" priority="573" operator="equal">
      <formula>2</formula>
    </cfRule>
    <cfRule type="cellIs" dxfId="438" priority="571" operator="equal">
      <formula>6</formula>
    </cfRule>
  </conditionalFormatting>
  <conditionalFormatting sqref="R28:R29">
    <cfRule type="cellIs" dxfId="437" priority="569" operator="equal">
      <formula>5</formula>
    </cfRule>
    <cfRule type="cellIs" dxfId="436" priority="568" operator="equal">
      <formula>3</formula>
    </cfRule>
    <cfRule type="cellIs" dxfId="435" priority="566" operator="equal">
      <formula>1</formula>
    </cfRule>
    <cfRule type="cellIs" dxfId="434" priority="565" operator="equal">
      <formula>6</formula>
    </cfRule>
    <cfRule type="cellIs" dxfId="433" priority="567" operator="equal">
      <formula>2</formula>
    </cfRule>
    <cfRule type="cellIs" dxfId="432" priority="570" operator="equal">
      <formula>4</formula>
    </cfRule>
  </conditionalFormatting>
  <conditionalFormatting sqref="R32:R34">
    <cfRule type="cellIs" dxfId="431" priority="558" operator="equal">
      <formula>4</formula>
    </cfRule>
    <cfRule type="cellIs" dxfId="430" priority="557" operator="equal">
      <formula>5</formula>
    </cfRule>
    <cfRule type="cellIs" dxfId="429" priority="556" operator="equal">
      <formula>3</formula>
    </cfRule>
    <cfRule type="cellIs" dxfId="428" priority="555" operator="equal">
      <formula>2</formula>
    </cfRule>
    <cfRule type="cellIs" dxfId="427" priority="554" operator="equal">
      <formula>1</formula>
    </cfRule>
    <cfRule type="cellIs" dxfId="426" priority="553" operator="equal">
      <formula>6</formula>
    </cfRule>
  </conditionalFormatting>
  <conditionalFormatting sqref="R38">
    <cfRule type="cellIs" dxfId="425" priority="551" operator="equal">
      <formula>5</formula>
    </cfRule>
    <cfRule type="cellIs" dxfId="424" priority="549" operator="equal">
      <formula>2</formula>
    </cfRule>
    <cfRule type="cellIs" dxfId="423" priority="550" operator="equal">
      <formula>3</formula>
    </cfRule>
    <cfRule type="cellIs" dxfId="422" priority="547" operator="equal">
      <formula>6</formula>
    </cfRule>
    <cfRule type="cellIs" dxfId="421" priority="548" operator="equal">
      <formula>1</formula>
    </cfRule>
    <cfRule type="cellIs" dxfId="420" priority="552" operator="equal">
      <formula>4</formula>
    </cfRule>
  </conditionalFormatting>
  <conditionalFormatting sqref="R47:R52">
    <cfRule type="cellIs" dxfId="419" priority="543" operator="equal">
      <formula>2</formula>
    </cfRule>
    <cfRule type="cellIs" dxfId="418" priority="544" operator="equal">
      <formula>3</formula>
    </cfRule>
    <cfRule type="cellIs" dxfId="417" priority="545" operator="equal">
      <formula>5</formula>
    </cfRule>
    <cfRule type="cellIs" dxfId="416" priority="546" operator="equal">
      <formula>4</formula>
    </cfRule>
    <cfRule type="cellIs" dxfId="415" priority="541" operator="equal">
      <formula>6</formula>
    </cfRule>
    <cfRule type="cellIs" dxfId="414" priority="542" operator="equal">
      <formula>1</formula>
    </cfRule>
  </conditionalFormatting>
  <conditionalFormatting sqref="R54:R81">
    <cfRule type="cellIs" dxfId="413" priority="531" operator="equal">
      <formula>2</formula>
    </cfRule>
    <cfRule type="cellIs" dxfId="412" priority="529" operator="equal">
      <formula>6</formula>
    </cfRule>
    <cfRule type="cellIs" dxfId="411" priority="530" operator="equal">
      <formula>1</formula>
    </cfRule>
    <cfRule type="cellIs" dxfId="410" priority="532" operator="equal">
      <formula>3</formula>
    </cfRule>
    <cfRule type="cellIs" dxfId="409" priority="533" operator="equal">
      <formula>5</formula>
    </cfRule>
    <cfRule type="cellIs" dxfId="408" priority="534" operator="equal">
      <formula>4</formula>
    </cfRule>
  </conditionalFormatting>
  <conditionalFormatting sqref="R85:R87">
    <cfRule type="cellIs" dxfId="407" priority="524" operator="equal">
      <formula>1</formula>
    </cfRule>
    <cfRule type="cellIs" dxfId="406" priority="525" operator="equal">
      <formula>2</formula>
    </cfRule>
    <cfRule type="cellIs" dxfId="405" priority="527" operator="equal">
      <formula>5</formula>
    </cfRule>
    <cfRule type="cellIs" dxfId="404" priority="528" operator="equal">
      <formula>4</formula>
    </cfRule>
    <cfRule type="cellIs" dxfId="403" priority="523" operator="equal">
      <formula>6</formula>
    </cfRule>
    <cfRule type="cellIs" dxfId="402" priority="526" operator="equal">
      <formula>3</formula>
    </cfRule>
  </conditionalFormatting>
  <conditionalFormatting sqref="R91:R96">
    <cfRule type="cellIs" dxfId="401" priority="513" operator="equal">
      <formula>2</formula>
    </cfRule>
    <cfRule type="cellIs" dxfId="400" priority="512" operator="equal">
      <formula>1</formula>
    </cfRule>
    <cfRule type="cellIs" dxfId="399" priority="515" operator="equal">
      <formula>5</formula>
    </cfRule>
    <cfRule type="cellIs" dxfId="398" priority="516" operator="equal">
      <formula>4</formula>
    </cfRule>
    <cfRule type="cellIs" dxfId="397" priority="514" operator="equal">
      <formula>3</formula>
    </cfRule>
    <cfRule type="cellIs" dxfId="396" priority="511" operator="equal">
      <formula>6</formula>
    </cfRule>
  </conditionalFormatting>
  <conditionalFormatting sqref="R100">
    <cfRule type="cellIs" dxfId="395" priority="502" operator="equal">
      <formula>3</formula>
    </cfRule>
    <cfRule type="cellIs" dxfId="394" priority="504" operator="equal">
      <formula>4</formula>
    </cfRule>
    <cfRule type="cellIs" dxfId="393" priority="501" operator="equal">
      <formula>2</formula>
    </cfRule>
    <cfRule type="cellIs" dxfId="392" priority="500" operator="equal">
      <formula>1</formula>
    </cfRule>
    <cfRule type="cellIs" dxfId="391" priority="499" operator="equal">
      <formula>6</formula>
    </cfRule>
    <cfRule type="cellIs" dxfId="390" priority="503" operator="equal">
      <formula>5</formula>
    </cfRule>
  </conditionalFormatting>
  <conditionalFormatting sqref="R104:R115">
    <cfRule type="cellIs" dxfId="389" priority="491" operator="equal">
      <formula>5</formula>
    </cfRule>
    <cfRule type="cellIs" dxfId="388" priority="492" operator="equal">
      <formula>4</formula>
    </cfRule>
    <cfRule type="cellIs" dxfId="387" priority="487" operator="equal">
      <formula>6</formula>
    </cfRule>
    <cfRule type="cellIs" dxfId="386" priority="488" operator="equal">
      <formula>1</formula>
    </cfRule>
    <cfRule type="cellIs" dxfId="385" priority="489" operator="equal">
      <formula>2</formula>
    </cfRule>
    <cfRule type="cellIs" dxfId="384" priority="490" operator="equal">
      <formula>3</formula>
    </cfRule>
  </conditionalFormatting>
  <conditionalFormatting sqref="R124:R125">
    <cfRule type="cellIs" dxfId="383" priority="480" operator="equal">
      <formula>4</formula>
    </cfRule>
    <cfRule type="cellIs" dxfId="382" priority="479" operator="equal">
      <formula>5</formula>
    </cfRule>
    <cfRule type="cellIs" dxfId="381" priority="478" operator="equal">
      <formula>3</formula>
    </cfRule>
    <cfRule type="cellIs" dxfId="380" priority="477" operator="equal">
      <formula>2</formula>
    </cfRule>
    <cfRule type="cellIs" dxfId="379" priority="476" operator="equal">
      <formula>1</formula>
    </cfRule>
    <cfRule type="cellIs" dxfId="378" priority="475" operator="equal">
      <formula>6</formula>
    </cfRule>
  </conditionalFormatting>
  <conditionalFormatting sqref="R132:R133">
    <cfRule type="cellIs" dxfId="377" priority="468" operator="equal">
      <formula>4</formula>
    </cfRule>
    <cfRule type="cellIs" dxfId="376" priority="467" operator="equal">
      <formula>5</formula>
    </cfRule>
    <cfRule type="cellIs" dxfId="375" priority="466" operator="equal">
      <formula>3</formula>
    </cfRule>
    <cfRule type="cellIs" dxfId="374" priority="465" operator="equal">
      <formula>2</formula>
    </cfRule>
    <cfRule type="cellIs" dxfId="373" priority="463" operator="equal">
      <formula>6</formula>
    </cfRule>
    <cfRule type="cellIs" dxfId="372" priority="464" operator="equal">
      <formula>1</formula>
    </cfRule>
  </conditionalFormatting>
  <conditionalFormatting sqref="R147:R148">
    <cfRule type="cellIs" dxfId="371" priority="456" operator="equal">
      <formula>4</formula>
    </cfRule>
    <cfRule type="cellIs" dxfId="370" priority="452" operator="equal">
      <formula>1</formula>
    </cfRule>
    <cfRule type="cellIs" dxfId="369" priority="451" operator="equal">
      <formula>6</formula>
    </cfRule>
    <cfRule type="cellIs" dxfId="368" priority="453" operator="equal">
      <formula>2</formula>
    </cfRule>
    <cfRule type="cellIs" dxfId="367" priority="454" operator="equal">
      <formula>3</formula>
    </cfRule>
    <cfRule type="cellIs" dxfId="366" priority="455" operator="equal">
      <formula>5</formula>
    </cfRule>
  </conditionalFormatting>
  <conditionalFormatting sqref="R152:R153">
    <cfRule type="cellIs" dxfId="365" priority="441" operator="equal">
      <formula>2</formula>
    </cfRule>
    <cfRule type="cellIs" dxfId="364" priority="439" operator="equal">
      <formula>6</formula>
    </cfRule>
    <cfRule type="cellIs" dxfId="363" priority="440" operator="equal">
      <formula>1</formula>
    </cfRule>
    <cfRule type="cellIs" dxfId="362" priority="444" operator="equal">
      <formula>4</formula>
    </cfRule>
    <cfRule type="cellIs" dxfId="361" priority="443" operator="equal">
      <formula>5</formula>
    </cfRule>
    <cfRule type="cellIs" dxfId="360" priority="442" operator="equal">
      <formula>3</formula>
    </cfRule>
  </conditionalFormatting>
  <conditionalFormatting sqref="R156:R157">
    <cfRule type="cellIs" dxfId="359" priority="432" operator="equal">
      <formula>4</formula>
    </cfRule>
    <cfRule type="cellIs" dxfId="358" priority="431" operator="equal">
      <formula>5</formula>
    </cfRule>
    <cfRule type="cellIs" dxfId="357" priority="430" operator="equal">
      <formula>3</formula>
    </cfRule>
    <cfRule type="cellIs" dxfId="356" priority="429" operator="equal">
      <formula>2</formula>
    </cfRule>
    <cfRule type="cellIs" dxfId="355" priority="428" operator="equal">
      <formula>1</formula>
    </cfRule>
    <cfRule type="cellIs" dxfId="354" priority="427" operator="equal">
      <formula>6</formula>
    </cfRule>
  </conditionalFormatting>
  <conditionalFormatting sqref="R162:R163">
    <cfRule type="cellIs" dxfId="353" priority="416" operator="equal">
      <formula>1</formula>
    </cfRule>
    <cfRule type="cellIs" dxfId="352" priority="415" operator="equal">
      <formula>6</formula>
    </cfRule>
    <cfRule type="cellIs" dxfId="351" priority="420" operator="equal">
      <formula>4</formula>
    </cfRule>
    <cfRule type="cellIs" dxfId="350" priority="419" operator="equal">
      <formula>5</formula>
    </cfRule>
    <cfRule type="cellIs" dxfId="349" priority="418" operator="equal">
      <formula>3</formula>
    </cfRule>
    <cfRule type="cellIs" dxfId="348" priority="417" operator="equal">
      <formula>2</formula>
    </cfRule>
  </conditionalFormatting>
  <conditionalFormatting sqref="R10:S11 R99:S99 R20:S27 R30:S31 R35:S37 R13:S17 R39:S46 R82:S85 R88:S90 R101:S105 R116:S123 R126:S131 R134:S146 R149:S151 R154:S155 R158:S161 R53:S54 R164:S167">
    <cfRule type="dataBar" priority="603">
      <dataBar>
        <cfvo type="min"/>
        <cfvo type="max"/>
        <color rgb="FFFFB628"/>
      </dataBar>
      <extLst>
        <ext xmlns:x14="http://schemas.microsoft.com/office/spreadsheetml/2009/9/main" uri="{B025F937-C7B1-47D3-B67F-A62EFF666E3E}">
          <x14:id>{7F4201CF-9C0E-415C-964C-790DCFC86439}</x14:id>
        </ext>
      </extLst>
    </cfRule>
  </conditionalFormatting>
  <conditionalFormatting sqref="R97:S97">
    <cfRule type="dataBar" priority="602">
      <dataBar>
        <cfvo type="min"/>
        <cfvo type="max"/>
        <color rgb="FFFFB628"/>
      </dataBar>
      <extLst>
        <ext xmlns:x14="http://schemas.microsoft.com/office/spreadsheetml/2009/9/main" uri="{B025F937-C7B1-47D3-B67F-A62EFF666E3E}">
          <x14:id>{D8124B90-41DF-4864-AE9D-5110D5C7492F}</x14:id>
        </ext>
      </extLst>
    </cfRule>
  </conditionalFormatting>
  <conditionalFormatting sqref="R98:S98">
    <cfRule type="dataBar" priority="601">
      <dataBar>
        <cfvo type="min"/>
        <cfvo type="max"/>
        <color rgb="FFFFB628"/>
      </dataBar>
      <extLst>
        <ext xmlns:x14="http://schemas.microsoft.com/office/spreadsheetml/2009/9/main" uri="{B025F937-C7B1-47D3-B67F-A62EFF666E3E}">
          <x14:id>{7DF5DF9A-BC5E-411E-B3CD-BCC8AD4EC7F8}</x14:id>
        </ext>
      </extLst>
    </cfRule>
  </conditionalFormatting>
  <printOptions horizontalCentered="1"/>
  <pageMargins left="0.15748031496062992" right="0.15748031496062992" top="0.15748031496062992" bottom="0.15748031496062992" header="0.15748031496062992" footer="0.15748031496062992"/>
  <pageSetup scale="26"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dataBar" id="{7F4201CF-9C0E-415C-964C-790DCFC86439}">
            <x14:dataBar minLength="0" maxLength="100" border="1" negativeBarBorderColorSameAsPositive="0">
              <x14:cfvo type="autoMin"/>
              <x14:cfvo type="autoMax"/>
              <x14:borderColor rgb="FFFFB628"/>
              <x14:negativeFillColor rgb="FFFF0000"/>
              <x14:negativeBorderColor rgb="FFFF0000"/>
              <x14:axisColor rgb="FF000000"/>
            </x14:dataBar>
          </x14:cfRule>
          <xm:sqref>R10:S11 R99:S99 R20:S27 R30:S31 R35:S37 R13:S17 R39:S46 R82:S85 R88:S90 R101:S105 R116:S123 R126:S131 R134:S146 R149:S151 R154:S155 R158:S161 R53:S54 R164:S167</xm:sqref>
        </x14:conditionalFormatting>
        <x14:conditionalFormatting xmlns:xm="http://schemas.microsoft.com/office/excel/2006/main">
          <x14:cfRule type="dataBar" id="{D8124B90-41DF-4864-AE9D-5110D5C7492F}">
            <x14:dataBar minLength="0" maxLength="100" border="1" negativeBarBorderColorSameAsPositive="0">
              <x14:cfvo type="autoMin"/>
              <x14:cfvo type="autoMax"/>
              <x14:borderColor rgb="FFFFB628"/>
              <x14:negativeFillColor rgb="FFFF0000"/>
              <x14:negativeBorderColor rgb="FFFF0000"/>
              <x14:axisColor rgb="FF000000"/>
            </x14:dataBar>
          </x14:cfRule>
          <xm:sqref>R97:S97</xm:sqref>
        </x14:conditionalFormatting>
        <x14:conditionalFormatting xmlns:xm="http://schemas.microsoft.com/office/excel/2006/main">
          <x14:cfRule type="dataBar" id="{7DF5DF9A-BC5E-411E-B3CD-BCC8AD4EC7F8}">
            <x14:dataBar minLength="0" maxLength="100" border="1" negativeBarBorderColorSameAsPositive="0">
              <x14:cfvo type="autoMin"/>
              <x14:cfvo type="autoMax"/>
              <x14:borderColor rgb="FFFFB628"/>
              <x14:negativeFillColor rgb="FFFF0000"/>
              <x14:negativeBorderColor rgb="FFFF0000"/>
              <x14:axisColor rgb="FF000000"/>
            </x14:dataBar>
          </x14:cfRule>
          <xm:sqref>R98:S98</xm:sqref>
        </x14:conditionalFormatting>
        <x14:conditionalFormatting xmlns:xm="http://schemas.microsoft.com/office/excel/2006/main">
          <x14:cfRule type="iconSet" priority="604" id="{15C3834A-451D-4752-897F-6FAE7CECDD21}">
            <x14:iconSet iconSet="3Symbols2" showValue="0" custom="1">
              <x14:cfvo type="percent">
                <xm:f>0</xm:f>
              </x14:cfvo>
              <x14:cfvo type="percent">
                <xm:f>40</xm:f>
              </x14:cfvo>
              <x14:cfvo type="percent">
                <xm:f>100</xm:f>
              </x14:cfvo>
              <x14:cfIcon iconSet="3Symbols2" iconId="0"/>
              <x14:cfIcon iconSet="3Symbols2" iconId="1"/>
              <x14:cfIcon iconSet="3Symbols2" iconId="2"/>
            </x14:iconSet>
          </x14:cfRule>
          <xm:sqref>T10:T11 T13:T17 T20:T27 T30:T31 T35:T37 T39:T46 T53 T82:T84 T88:T90 T97:T99 T101:T103 T116:T123 T126:T131 T134:T146 T149:T151 T154:T155 T158:T161 T164:T167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43FBC-E798-4979-B1F1-859B91012194}">
  <sheetPr>
    <tabColor theme="8" tint="-0.249977111117893"/>
    <outlinePr summaryBelow="0"/>
  </sheetPr>
  <dimension ref="A1:Z192"/>
  <sheetViews>
    <sheetView zoomScale="90" zoomScaleNormal="90" zoomScaleSheetLayoutView="98" zoomScalePageLayoutView="60" workbookViewId="0">
      <pane xSplit="3" ySplit="7" topLeftCell="I39" activePane="bottomRight" state="frozen"/>
      <selection pane="topRight" activeCell="D1" sqref="D1"/>
      <selection pane="bottomLeft" activeCell="A8" sqref="A8"/>
      <selection pane="bottomRight" activeCell="I39" sqref="I39"/>
    </sheetView>
  </sheetViews>
  <sheetFormatPr baseColWidth="10" defaultColWidth="11.44140625" defaultRowHeight="13.2" outlineLevelRow="1" x14ac:dyDescent="0.3"/>
  <cols>
    <col min="1" max="1" width="10.109375" style="7" customWidth="1"/>
    <col min="2" max="2" width="33.44140625" style="7" customWidth="1"/>
    <col min="3" max="3" width="67" style="7" customWidth="1"/>
    <col min="4" max="15" width="5.5546875" style="7" customWidth="1"/>
    <col min="16" max="16" width="27.6640625" style="8" customWidth="1"/>
    <col min="17" max="17" width="16.109375" style="8" customWidth="1"/>
    <col min="18" max="18" width="8.44140625" style="8" customWidth="1"/>
    <col min="19" max="19" width="7.88671875" style="8" customWidth="1"/>
    <col min="20" max="20" width="13.109375" style="8" customWidth="1"/>
    <col min="21" max="26" width="4.6640625" style="8" customWidth="1"/>
    <col min="27" max="39" width="4.6640625" style="7" customWidth="1"/>
    <col min="40" max="16384" width="11.44140625" style="7"/>
  </cols>
  <sheetData>
    <row r="1" spans="1:20" s="2" customFormat="1" ht="21.9" customHeight="1" x14ac:dyDescent="0.3">
      <c r="B1" s="3"/>
      <c r="C1" s="3"/>
      <c r="D1" s="3"/>
      <c r="E1" s="3"/>
      <c r="F1" s="3"/>
      <c r="G1" s="3"/>
    </row>
    <row r="2" spans="1:20" s="2" customFormat="1" ht="21.9" customHeight="1" x14ac:dyDescent="0.3">
      <c r="A2" s="286"/>
      <c r="B2" s="286"/>
      <c r="C2" s="287" t="s">
        <v>78</v>
      </c>
      <c r="D2" s="287"/>
      <c r="E2" s="287"/>
      <c r="F2" s="287"/>
      <c r="G2" s="287"/>
      <c r="H2" s="287"/>
      <c r="I2" s="4"/>
      <c r="J2" s="4"/>
      <c r="K2" s="4"/>
      <c r="L2" s="4"/>
      <c r="M2" s="4"/>
      <c r="N2" s="4"/>
      <c r="O2" s="4"/>
    </row>
    <row r="3" spans="1:20" s="2" customFormat="1" ht="21.9" customHeight="1" x14ac:dyDescent="0.3">
      <c r="A3" s="286"/>
      <c r="B3" s="286"/>
      <c r="C3" s="287" t="s">
        <v>79</v>
      </c>
      <c r="D3" s="287"/>
      <c r="E3" s="287"/>
      <c r="F3" s="287"/>
      <c r="G3" s="287"/>
      <c r="H3" s="287"/>
      <c r="I3" s="4"/>
      <c r="J3" s="4"/>
      <c r="K3" s="4"/>
      <c r="L3" s="4"/>
      <c r="M3" s="4"/>
      <c r="N3" s="4"/>
      <c r="O3" s="4"/>
    </row>
    <row r="4" spans="1:20" s="6" customFormat="1" ht="21.9" customHeight="1" x14ac:dyDescent="0.3">
      <c r="A4" s="286"/>
      <c r="B4" s="286"/>
      <c r="C4" s="5" t="s">
        <v>80</v>
      </c>
      <c r="D4" s="288"/>
      <c r="E4" s="289"/>
      <c r="F4" s="290"/>
      <c r="G4" s="288"/>
      <c r="H4" s="290"/>
      <c r="I4" s="4"/>
      <c r="J4" s="4"/>
      <c r="K4" s="4"/>
      <c r="L4" s="4"/>
      <c r="M4" s="4"/>
      <c r="N4" s="4"/>
      <c r="O4" s="4"/>
    </row>
    <row r="5" spans="1:20" s="6" customFormat="1" ht="21.9" customHeight="1" x14ac:dyDescent="0.3">
      <c r="I5" s="4"/>
      <c r="J5" s="4"/>
      <c r="K5" s="4"/>
      <c r="L5" s="4"/>
      <c r="M5" s="4"/>
      <c r="N5" s="4"/>
      <c r="O5" s="4"/>
    </row>
    <row r="6" spans="1:20" s="6" customFormat="1" ht="21.9" customHeight="1" x14ac:dyDescent="0.3">
      <c r="A6" s="291" t="s">
        <v>81</v>
      </c>
      <c r="B6" s="291"/>
      <c r="C6" s="14"/>
      <c r="D6" s="292" t="s">
        <v>82</v>
      </c>
      <c r="E6" s="292"/>
      <c r="F6" s="292"/>
      <c r="G6" s="292"/>
      <c r="H6" s="292"/>
      <c r="I6" s="292"/>
      <c r="J6" s="292"/>
      <c r="K6" s="293"/>
      <c r="L6" s="293"/>
      <c r="M6" s="293"/>
      <c r="N6" s="293"/>
      <c r="O6" s="293"/>
    </row>
    <row r="7" spans="1:20" ht="68.25" customHeight="1" x14ac:dyDescent="0.3">
      <c r="B7" s="7" t="s">
        <v>83</v>
      </c>
      <c r="D7" s="30" t="s">
        <v>84</v>
      </c>
      <c r="E7" s="30" t="s">
        <v>85</v>
      </c>
      <c r="F7" s="30" t="s">
        <v>86</v>
      </c>
      <c r="G7" s="30" t="s">
        <v>87</v>
      </c>
      <c r="H7" s="30" t="s">
        <v>88</v>
      </c>
      <c r="I7" s="29" t="s">
        <v>89</v>
      </c>
      <c r="J7" s="29" t="s">
        <v>90</v>
      </c>
      <c r="K7" s="29" t="s">
        <v>91</v>
      </c>
      <c r="L7" s="29" t="s">
        <v>92</v>
      </c>
      <c r="M7" s="29" t="s">
        <v>93</v>
      </c>
      <c r="N7" s="29" t="s">
        <v>94</v>
      </c>
      <c r="O7" s="29" t="s">
        <v>95</v>
      </c>
    </row>
    <row r="8" spans="1:20" ht="27" customHeight="1" x14ac:dyDescent="0.3">
      <c r="A8" s="15"/>
      <c r="B8" s="267" t="s">
        <v>96</v>
      </c>
      <c r="C8" s="267"/>
      <c r="D8" s="9"/>
      <c r="E8" s="10"/>
      <c r="F8" s="10"/>
      <c r="G8" s="10"/>
      <c r="H8" s="10"/>
      <c r="I8" s="10"/>
      <c r="J8" s="10"/>
      <c r="K8" s="10"/>
      <c r="L8" s="10"/>
      <c r="M8" s="10"/>
      <c r="N8" s="10"/>
      <c r="O8" s="10"/>
      <c r="P8" s="284" t="s">
        <v>97</v>
      </c>
      <c r="Q8" s="285"/>
      <c r="R8" s="313" t="s">
        <v>249</v>
      </c>
      <c r="S8" s="313"/>
      <c r="T8" s="41" t="s">
        <v>262</v>
      </c>
    </row>
    <row r="9" spans="1:20" ht="14.1" customHeight="1" x14ac:dyDescent="0.3">
      <c r="A9" s="11">
        <v>1</v>
      </c>
      <c r="B9" s="268" t="s">
        <v>98</v>
      </c>
      <c r="C9" s="268"/>
      <c r="D9" s="9"/>
      <c r="E9" s="9"/>
      <c r="F9" s="9"/>
      <c r="G9" s="9"/>
      <c r="H9" s="9"/>
      <c r="I9" s="9"/>
      <c r="J9" s="9"/>
      <c r="K9" s="9"/>
      <c r="L9" s="9"/>
      <c r="M9" s="9"/>
      <c r="N9" s="9"/>
      <c r="O9" s="9"/>
      <c r="P9" s="269"/>
      <c r="Q9" s="270"/>
      <c r="R9" s="269"/>
      <c r="S9" s="341"/>
      <c r="T9" s="42"/>
    </row>
    <row r="10" spans="1:20" ht="14.1" customHeight="1" outlineLevel="1" x14ac:dyDescent="0.3">
      <c r="A10" s="11">
        <f>+A9+1</f>
        <v>2</v>
      </c>
      <c r="B10" s="264" t="s">
        <v>99</v>
      </c>
      <c r="C10" s="264"/>
      <c r="D10" s="31"/>
      <c r="E10" s="31"/>
      <c r="F10" s="31"/>
      <c r="G10" s="31"/>
      <c r="H10" s="31"/>
      <c r="I10" s="31"/>
      <c r="J10" s="31"/>
      <c r="K10" s="31"/>
      <c r="L10" s="31"/>
      <c r="M10" s="31"/>
      <c r="N10" s="31"/>
      <c r="O10" s="31"/>
      <c r="P10" s="351"/>
      <c r="Q10" s="352"/>
      <c r="R10" s="324" t="str">
        <f>IFERROR(COUNTIF(D10:O10,"=3")/COUNTIF(D10:O10,"&gt;0")," ")</f>
        <v xml:space="preserve"> </v>
      </c>
      <c r="S10" s="324"/>
      <c r="T10" s="43" t="str">
        <f>R10</f>
        <v xml:space="preserve"> </v>
      </c>
    </row>
    <row r="11" spans="1:20" ht="14.1" customHeight="1" outlineLevel="1" x14ac:dyDescent="0.3">
      <c r="A11" s="11">
        <f>+A10+1</f>
        <v>3</v>
      </c>
      <c r="B11" s="264" t="s">
        <v>100</v>
      </c>
      <c r="C11" s="264"/>
      <c r="D11" s="31"/>
      <c r="E11" s="31"/>
      <c r="F11" s="31"/>
      <c r="G11" s="31"/>
      <c r="H11" s="31"/>
      <c r="I11" s="31"/>
      <c r="J11" s="31"/>
      <c r="K11" s="31"/>
      <c r="L11" s="31"/>
      <c r="M11" s="31"/>
      <c r="N11" s="31"/>
      <c r="O11" s="31"/>
      <c r="P11" s="265"/>
      <c r="Q11" s="266"/>
      <c r="R11" s="324" t="str">
        <f>IFERROR(COUNTIF(D11:O11,"=3")/COUNTIF(D11:O11,"&gt;0")," ")</f>
        <v xml:space="preserve"> </v>
      </c>
      <c r="S11" s="324"/>
      <c r="T11" s="43" t="str">
        <f t="shared" ref="T11:T53" si="0">R11</f>
        <v xml:space="preserve"> </v>
      </c>
    </row>
    <row r="12" spans="1:20" ht="14.1" customHeight="1" x14ac:dyDescent="0.3">
      <c r="A12" s="11">
        <v>1</v>
      </c>
      <c r="B12" s="268" t="s">
        <v>101</v>
      </c>
      <c r="C12" s="268"/>
      <c r="D12" s="9"/>
      <c r="E12" s="9"/>
      <c r="F12" s="9"/>
      <c r="G12" s="9"/>
      <c r="H12" s="9"/>
      <c r="I12" s="9"/>
      <c r="J12" s="9"/>
      <c r="K12" s="9"/>
      <c r="L12" s="9"/>
      <c r="M12" s="9"/>
      <c r="N12" s="9"/>
      <c r="O12" s="9"/>
      <c r="P12" s="269"/>
      <c r="Q12" s="270"/>
      <c r="R12" s="269"/>
      <c r="S12" s="341"/>
      <c r="T12" s="42"/>
    </row>
    <row r="13" spans="1:20" ht="14.1" customHeight="1" outlineLevel="1" x14ac:dyDescent="0.3">
      <c r="A13" s="11">
        <f>+A12+1</f>
        <v>2</v>
      </c>
      <c r="B13" s="264" t="s">
        <v>102</v>
      </c>
      <c r="C13" s="264"/>
      <c r="D13" s="31"/>
      <c r="E13" s="31"/>
      <c r="F13" s="31"/>
      <c r="G13" s="31"/>
      <c r="H13" s="31"/>
      <c r="I13" s="31"/>
      <c r="J13" s="31"/>
      <c r="K13" s="31"/>
      <c r="L13" s="31"/>
      <c r="M13" s="31"/>
      <c r="N13" s="31"/>
      <c r="O13" s="31"/>
      <c r="P13" s="265"/>
      <c r="Q13" s="266"/>
      <c r="R13" s="324" t="str">
        <f>IFERROR(COUNTIF(D13:O13,"=3")/COUNTIF(D13:O13,"&gt;0")," ")</f>
        <v xml:space="preserve"> </v>
      </c>
      <c r="S13" s="324"/>
      <c r="T13" s="43" t="str">
        <f t="shared" si="0"/>
        <v xml:space="preserve"> </v>
      </c>
    </row>
    <row r="14" spans="1:20" ht="14.1" customHeight="1" outlineLevel="1" x14ac:dyDescent="0.3">
      <c r="A14" s="11">
        <f>+A13+1</f>
        <v>3</v>
      </c>
      <c r="B14" s="264" t="s">
        <v>103</v>
      </c>
      <c r="C14" s="264"/>
      <c r="D14" s="31"/>
      <c r="E14" s="31"/>
      <c r="F14" s="31"/>
      <c r="G14" s="31"/>
      <c r="H14" s="31"/>
      <c r="I14" s="31"/>
      <c r="J14" s="31"/>
      <c r="K14" s="31"/>
      <c r="L14" s="31"/>
      <c r="M14" s="31"/>
      <c r="N14" s="31"/>
      <c r="O14" s="31"/>
      <c r="P14" s="265"/>
      <c r="Q14" s="266"/>
      <c r="R14" s="324" t="str">
        <f>IFERROR(COUNTIF(D14:O14,"=3")/COUNTIF(D14:O14,"&gt;0")," ")</f>
        <v xml:space="preserve"> </v>
      </c>
      <c r="S14" s="324"/>
      <c r="T14" s="43" t="str">
        <f t="shared" si="0"/>
        <v xml:space="preserve"> </v>
      </c>
    </row>
    <row r="15" spans="1:20" ht="14.1" customHeight="1" outlineLevel="1" x14ac:dyDescent="0.3">
      <c r="A15" s="11">
        <f>+A14+1</f>
        <v>4</v>
      </c>
      <c r="B15" s="264" t="s">
        <v>104</v>
      </c>
      <c r="C15" s="264"/>
      <c r="D15" s="31"/>
      <c r="E15" s="31"/>
      <c r="F15" s="31"/>
      <c r="G15" s="31"/>
      <c r="H15" s="31"/>
      <c r="I15" s="31"/>
      <c r="J15" s="31"/>
      <c r="K15" s="31"/>
      <c r="L15" s="31"/>
      <c r="M15" s="31"/>
      <c r="N15" s="31"/>
      <c r="O15" s="31"/>
      <c r="P15" s="265"/>
      <c r="Q15" s="266"/>
      <c r="R15" s="324" t="str">
        <f>IFERROR(COUNTIF(D15:O15,"=3")/COUNTIF(D15:O15,"&gt;0")," ")</f>
        <v xml:space="preserve"> </v>
      </c>
      <c r="S15" s="324"/>
      <c r="T15" s="43" t="str">
        <f t="shared" si="0"/>
        <v xml:space="preserve"> </v>
      </c>
    </row>
    <row r="16" spans="1:20" ht="14.1" customHeight="1" outlineLevel="1" x14ac:dyDescent="0.3">
      <c r="A16" s="11">
        <f>+A15+1</f>
        <v>5</v>
      </c>
      <c r="B16" s="264" t="s">
        <v>105</v>
      </c>
      <c r="C16" s="264"/>
      <c r="D16" s="31"/>
      <c r="E16" s="31"/>
      <c r="F16" s="31"/>
      <c r="G16" s="31"/>
      <c r="H16" s="31"/>
      <c r="I16" s="31"/>
      <c r="J16" s="31"/>
      <c r="K16" s="31"/>
      <c r="L16" s="31"/>
      <c r="M16" s="31"/>
      <c r="N16" s="31"/>
      <c r="O16" s="31"/>
      <c r="P16" s="265"/>
      <c r="Q16" s="266"/>
      <c r="R16" s="324" t="str">
        <f>IFERROR(COUNTIF(D16:O16,"=3")/COUNTIF(D16:O16,"&gt;0")," ")</f>
        <v xml:space="preserve"> </v>
      </c>
      <c r="S16" s="324"/>
      <c r="T16" s="43" t="str">
        <f t="shared" si="0"/>
        <v xml:space="preserve"> </v>
      </c>
    </row>
    <row r="17" spans="1:20" ht="24" customHeight="1" outlineLevel="1" x14ac:dyDescent="0.3">
      <c r="A17" s="11">
        <f>+A16+1</f>
        <v>6</v>
      </c>
      <c r="B17" s="271" t="s">
        <v>106</v>
      </c>
      <c r="C17" s="272"/>
      <c r="D17" s="31"/>
      <c r="E17" s="31"/>
      <c r="F17" s="31"/>
      <c r="G17" s="31"/>
      <c r="H17" s="31"/>
      <c r="I17" s="31"/>
      <c r="J17" s="31"/>
      <c r="K17" s="31"/>
      <c r="L17" s="31"/>
      <c r="M17" s="31"/>
      <c r="N17" s="31"/>
      <c r="O17" s="31"/>
      <c r="P17" s="265"/>
      <c r="Q17" s="266"/>
      <c r="R17" s="324" t="str">
        <f>IFERROR(COUNTIF(D17:O17,"=3")/COUNTIF(D17:O17,"&gt;0")," ")</f>
        <v xml:space="preserve"> </v>
      </c>
      <c r="S17" s="324"/>
      <c r="T17" s="43" t="str">
        <f t="shared" si="0"/>
        <v xml:space="preserve"> </v>
      </c>
    </row>
    <row r="18" spans="1:20" ht="14.1" customHeight="1" outlineLevel="1" x14ac:dyDescent="0.3">
      <c r="A18" s="11"/>
      <c r="B18" s="277"/>
      <c r="C18" s="278"/>
      <c r="D18" s="9"/>
      <c r="E18" s="9"/>
      <c r="F18" s="9"/>
      <c r="G18" s="9"/>
      <c r="H18" s="9"/>
      <c r="I18" s="9"/>
      <c r="J18" s="9"/>
      <c r="K18" s="9"/>
      <c r="L18" s="9"/>
      <c r="M18" s="9"/>
      <c r="N18" s="9"/>
      <c r="O18" s="9"/>
      <c r="P18" s="269"/>
      <c r="Q18" s="270"/>
      <c r="R18" s="269"/>
      <c r="S18" s="341"/>
      <c r="T18" s="42"/>
    </row>
    <row r="19" spans="1:20" ht="14.1" customHeight="1" x14ac:dyDescent="0.3">
      <c r="A19" s="11">
        <v>1</v>
      </c>
      <c r="B19" s="279" t="s">
        <v>107</v>
      </c>
      <c r="C19" s="280"/>
      <c r="D19" s="9"/>
      <c r="E19" s="9"/>
      <c r="F19" s="9"/>
      <c r="G19" s="9"/>
      <c r="H19" s="9"/>
      <c r="I19" s="9"/>
      <c r="J19" s="9"/>
      <c r="K19" s="9"/>
      <c r="L19" s="9"/>
      <c r="M19" s="9"/>
      <c r="N19" s="9"/>
      <c r="O19" s="9"/>
      <c r="P19" s="269"/>
      <c r="Q19" s="270"/>
      <c r="R19" s="269"/>
      <c r="S19" s="341"/>
      <c r="T19" s="42"/>
    </row>
    <row r="20" spans="1:20" ht="14.1" customHeight="1" outlineLevel="1" x14ac:dyDescent="0.3">
      <c r="A20" s="11">
        <f t="shared" ref="A20:A27" si="1">+A19+1</f>
        <v>2</v>
      </c>
      <c r="B20" s="264" t="s">
        <v>108</v>
      </c>
      <c r="C20" s="264"/>
      <c r="D20" s="31"/>
      <c r="E20" s="31"/>
      <c r="F20" s="31"/>
      <c r="G20" s="31"/>
      <c r="H20" s="31"/>
      <c r="I20" s="31"/>
      <c r="J20" s="31"/>
      <c r="K20" s="31"/>
      <c r="L20" s="31"/>
      <c r="M20" s="31"/>
      <c r="N20" s="31"/>
      <c r="O20" s="31"/>
      <c r="P20" s="349" t="s">
        <v>263</v>
      </c>
      <c r="Q20" s="350"/>
      <c r="R20" s="324" t="str">
        <f t="shared" ref="R20:R27" si="2">IFERROR(COUNTIF(D20:O20,"=3")/COUNTIF(D20:O20,"&gt;0")," ")</f>
        <v xml:space="preserve"> </v>
      </c>
      <c r="S20" s="324"/>
      <c r="T20" s="43" t="str">
        <f t="shared" si="0"/>
        <v xml:space="preserve"> </v>
      </c>
    </row>
    <row r="21" spans="1:20" ht="14.1" customHeight="1" outlineLevel="1" x14ac:dyDescent="0.3">
      <c r="A21" s="11">
        <f t="shared" si="1"/>
        <v>3</v>
      </c>
      <c r="B21" s="277" t="s">
        <v>109</v>
      </c>
      <c r="C21" s="278"/>
      <c r="D21" s="31"/>
      <c r="E21" s="31"/>
      <c r="F21" s="31"/>
      <c r="G21" s="31"/>
      <c r="H21" s="31"/>
      <c r="I21" s="31"/>
      <c r="J21" s="31"/>
      <c r="K21" s="31"/>
      <c r="L21" s="31"/>
      <c r="M21" s="31"/>
      <c r="N21" s="31"/>
      <c r="O21" s="31"/>
      <c r="P21" s="265"/>
      <c r="Q21" s="266"/>
      <c r="R21" s="324" t="str">
        <f t="shared" si="2"/>
        <v xml:space="preserve"> </v>
      </c>
      <c r="S21" s="324"/>
      <c r="T21" s="43" t="str">
        <f t="shared" si="0"/>
        <v xml:space="preserve"> </v>
      </c>
    </row>
    <row r="22" spans="1:20" ht="14.1" customHeight="1" outlineLevel="1" x14ac:dyDescent="0.3">
      <c r="A22" s="11">
        <f t="shared" si="1"/>
        <v>4</v>
      </c>
      <c r="B22" s="277" t="s">
        <v>110</v>
      </c>
      <c r="C22" s="278"/>
      <c r="D22" s="31"/>
      <c r="E22" s="31"/>
      <c r="F22" s="31"/>
      <c r="G22" s="31"/>
      <c r="H22" s="31"/>
      <c r="I22" s="31"/>
      <c r="J22" s="31"/>
      <c r="K22" s="31"/>
      <c r="L22" s="31"/>
      <c r="M22" s="31"/>
      <c r="N22" s="31"/>
      <c r="O22" s="31"/>
      <c r="P22" s="265"/>
      <c r="Q22" s="266"/>
      <c r="R22" s="324" t="str">
        <f t="shared" si="2"/>
        <v xml:space="preserve"> </v>
      </c>
      <c r="S22" s="324"/>
      <c r="T22" s="43" t="str">
        <f t="shared" si="0"/>
        <v xml:space="preserve"> </v>
      </c>
    </row>
    <row r="23" spans="1:20" ht="14.1" customHeight="1" outlineLevel="1" x14ac:dyDescent="0.3">
      <c r="A23" s="11">
        <f t="shared" si="1"/>
        <v>5</v>
      </c>
      <c r="B23" s="277" t="s">
        <v>111</v>
      </c>
      <c r="C23" s="278"/>
      <c r="D23" s="31"/>
      <c r="E23" s="31"/>
      <c r="F23" s="31"/>
      <c r="G23" s="31"/>
      <c r="H23" s="31"/>
      <c r="I23" s="31"/>
      <c r="J23" s="31"/>
      <c r="K23" s="31"/>
      <c r="L23" s="31"/>
      <c r="M23" s="31"/>
      <c r="N23" s="31"/>
      <c r="O23" s="31"/>
      <c r="P23" s="265"/>
      <c r="Q23" s="266"/>
      <c r="R23" s="324" t="str">
        <f t="shared" si="2"/>
        <v xml:space="preserve"> </v>
      </c>
      <c r="S23" s="324"/>
      <c r="T23" s="43" t="str">
        <f t="shared" si="0"/>
        <v xml:space="preserve"> </v>
      </c>
    </row>
    <row r="24" spans="1:20" ht="14.1" customHeight="1" outlineLevel="1" x14ac:dyDescent="0.3">
      <c r="A24" s="11">
        <f t="shared" si="1"/>
        <v>6</v>
      </c>
      <c r="B24" s="277" t="s">
        <v>112</v>
      </c>
      <c r="C24" s="278"/>
      <c r="D24" s="31"/>
      <c r="E24" s="31"/>
      <c r="F24" s="31"/>
      <c r="G24" s="31"/>
      <c r="H24" s="31"/>
      <c r="I24" s="31"/>
      <c r="J24" s="31"/>
      <c r="K24" s="31"/>
      <c r="L24" s="31"/>
      <c r="M24" s="31"/>
      <c r="N24" s="31"/>
      <c r="O24" s="31"/>
      <c r="P24" s="265"/>
      <c r="Q24" s="266"/>
      <c r="R24" s="324" t="str">
        <f t="shared" si="2"/>
        <v xml:space="preserve"> </v>
      </c>
      <c r="S24" s="324"/>
      <c r="T24" s="43" t="str">
        <f t="shared" si="0"/>
        <v xml:space="preserve"> </v>
      </c>
    </row>
    <row r="25" spans="1:20" ht="14.1" customHeight="1" outlineLevel="1" x14ac:dyDescent="0.3">
      <c r="A25" s="11">
        <f t="shared" si="1"/>
        <v>7</v>
      </c>
      <c r="B25" s="277" t="s">
        <v>113</v>
      </c>
      <c r="C25" s="278"/>
      <c r="D25" s="31"/>
      <c r="E25" s="31"/>
      <c r="F25" s="31"/>
      <c r="G25" s="31"/>
      <c r="H25" s="31"/>
      <c r="I25" s="31"/>
      <c r="J25" s="31"/>
      <c r="K25" s="31"/>
      <c r="L25" s="31"/>
      <c r="M25" s="31"/>
      <c r="N25" s="31"/>
      <c r="O25" s="31"/>
      <c r="P25" s="265"/>
      <c r="Q25" s="266"/>
      <c r="R25" s="324" t="str">
        <f t="shared" si="2"/>
        <v xml:space="preserve"> </v>
      </c>
      <c r="S25" s="324"/>
      <c r="T25" s="43" t="str">
        <f t="shared" si="0"/>
        <v xml:space="preserve"> </v>
      </c>
    </row>
    <row r="26" spans="1:20" ht="14.1" customHeight="1" outlineLevel="1" x14ac:dyDescent="0.3">
      <c r="A26" s="11">
        <f t="shared" si="1"/>
        <v>8</v>
      </c>
      <c r="B26" s="264" t="s">
        <v>114</v>
      </c>
      <c r="C26" s="264"/>
      <c r="D26" s="31"/>
      <c r="E26" s="31"/>
      <c r="F26" s="31"/>
      <c r="G26" s="31"/>
      <c r="H26" s="31"/>
      <c r="I26" s="31"/>
      <c r="J26" s="31"/>
      <c r="K26" s="31"/>
      <c r="L26" s="31"/>
      <c r="M26" s="31"/>
      <c r="N26" s="31"/>
      <c r="O26" s="31"/>
      <c r="P26" s="265"/>
      <c r="Q26" s="266"/>
      <c r="R26" s="324" t="str">
        <f t="shared" si="2"/>
        <v xml:space="preserve"> </v>
      </c>
      <c r="S26" s="324"/>
      <c r="T26" s="43" t="str">
        <f t="shared" si="0"/>
        <v xml:space="preserve"> </v>
      </c>
    </row>
    <row r="27" spans="1:20" ht="14.1" customHeight="1" outlineLevel="1" x14ac:dyDescent="0.3">
      <c r="A27" s="11">
        <f t="shared" si="1"/>
        <v>9</v>
      </c>
      <c r="B27" s="277" t="s">
        <v>115</v>
      </c>
      <c r="C27" s="278"/>
      <c r="D27" s="31"/>
      <c r="E27" s="31"/>
      <c r="F27" s="31"/>
      <c r="G27" s="31"/>
      <c r="H27" s="31"/>
      <c r="I27" s="31"/>
      <c r="J27" s="31"/>
      <c r="K27" s="31"/>
      <c r="L27" s="31"/>
      <c r="M27" s="31"/>
      <c r="N27" s="31"/>
      <c r="O27" s="31"/>
      <c r="P27" s="265"/>
      <c r="Q27" s="266"/>
      <c r="R27" s="324" t="str">
        <f t="shared" si="2"/>
        <v xml:space="preserve"> </v>
      </c>
      <c r="S27" s="324"/>
      <c r="T27" s="43" t="str">
        <f t="shared" si="0"/>
        <v xml:space="preserve"> </v>
      </c>
    </row>
    <row r="28" spans="1:20" ht="14.1" customHeight="1" outlineLevel="1" x14ac:dyDescent="0.3">
      <c r="A28" s="11"/>
      <c r="B28" s="277"/>
      <c r="C28" s="278"/>
      <c r="D28" s="9"/>
      <c r="E28" s="9"/>
      <c r="F28" s="9"/>
      <c r="G28" s="9"/>
      <c r="H28" s="9"/>
      <c r="I28" s="9"/>
      <c r="J28" s="9"/>
      <c r="K28" s="9"/>
      <c r="L28" s="9"/>
      <c r="M28" s="9"/>
      <c r="N28" s="9"/>
      <c r="O28" s="9"/>
      <c r="P28" s="269"/>
      <c r="Q28" s="270"/>
      <c r="R28" s="269"/>
      <c r="S28" s="341"/>
      <c r="T28" s="42"/>
    </row>
    <row r="29" spans="1:20" ht="14.1" customHeight="1" x14ac:dyDescent="0.3">
      <c r="A29" s="11">
        <v>1</v>
      </c>
      <c r="B29" s="268" t="s">
        <v>116</v>
      </c>
      <c r="C29" s="268"/>
      <c r="D29" s="9"/>
      <c r="E29" s="9"/>
      <c r="F29" s="9"/>
      <c r="G29" s="9"/>
      <c r="H29" s="9"/>
      <c r="I29" s="9"/>
      <c r="J29" s="9"/>
      <c r="K29" s="9"/>
      <c r="L29" s="9"/>
      <c r="M29" s="9"/>
      <c r="N29" s="9"/>
      <c r="O29" s="9"/>
      <c r="P29" s="269"/>
      <c r="Q29" s="270"/>
      <c r="R29" s="269"/>
      <c r="S29" s="341"/>
      <c r="T29" s="42"/>
    </row>
    <row r="30" spans="1:20" ht="14.1" customHeight="1" outlineLevel="1" x14ac:dyDescent="0.3">
      <c r="A30" s="11">
        <f>+A29+1</f>
        <v>2</v>
      </c>
      <c r="B30" s="264" t="s">
        <v>117</v>
      </c>
      <c r="C30" s="264"/>
      <c r="D30" s="31"/>
      <c r="E30" s="31"/>
      <c r="F30" s="31"/>
      <c r="G30" s="31"/>
      <c r="H30" s="31"/>
      <c r="I30" s="31"/>
      <c r="J30" s="31"/>
      <c r="K30" s="31"/>
      <c r="L30" s="31"/>
      <c r="M30" s="31"/>
      <c r="N30" s="31"/>
      <c r="O30" s="31"/>
      <c r="P30" s="265"/>
      <c r="Q30" s="266"/>
      <c r="R30" s="324" t="str">
        <f>IFERROR(COUNTIF(D30:O30,"=3")/COUNTIF(D30:O30,"&gt;0")," ")</f>
        <v xml:space="preserve"> </v>
      </c>
      <c r="S30" s="324"/>
      <c r="T30" s="43" t="str">
        <f t="shared" si="0"/>
        <v xml:space="preserve"> </v>
      </c>
    </row>
    <row r="31" spans="1:20" ht="14.1" customHeight="1" outlineLevel="1" x14ac:dyDescent="0.3">
      <c r="A31" s="11">
        <f>+A30+1</f>
        <v>3</v>
      </c>
      <c r="B31" s="277" t="s">
        <v>118</v>
      </c>
      <c r="C31" s="278"/>
      <c r="D31" s="31"/>
      <c r="E31" s="31"/>
      <c r="F31" s="31"/>
      <c r="G31" s="31"/>
      <c r="H31" s="31"/>
      <c r="I31" s="31"/>
      <c r="J31" s="31"/>
      <c r="K31" s="31"/>
      <c r="L31" s="31"/>
      <c r="M31" s="31"/>
      <c r="N31" s="31"/>
      <c r="O31" s="31"/>
      <c r="P31" s="265"/>
      <c r="Q31" s="266"/>
      <c r="R31" s="324" t="str">
        <f>IFERROR(COUNTIF(D31:O31,"=3")/COUNTIF(D31:O31,"&gt;0")," ")</f>
        <v xml:space="preserve"> </v>
      </c>
      <c r="S31" s="324"/>
      <c r="T31" s="43" t="str">
        <f t="shared" si="0"/>
        <v xml:space="preserve"> </v>
      </c>
    </row>
    <row r="32" spans="1:20" ht="14.1" customHeight="1" outlineLevel="1" x14ac:dyDescent="0.3">
      <c r="A32" s="11">
        <f>+A31+1</f>
        <v>4</v>
      </c>
      <c r="B32" s="264"/>
      <c r="C32" s="264"/>
      <c r="D32" s="9"/>
      <c r="E32" s="9"/>
      <c r="F32" s="9"/>
      <c r="G32" s="9"/>
      <c r="H32" s="9"/>
      <c r="I32" s="9"/>
      <c r="J32" s="9"/>
      <c r="K32" s="9"/>
      <c r="L32" s="9"/>
      <c r="M32" s="9"/>
      <c r="N32" s="9"/>
      <c r="O32" s="9"/>
      <c r="P32" s="269"/>
      <c r="Q32" s="270"/>
      <c r="R32" s="269"/>
      <c r="S32" s="341"/>
      <c r="T32" s="42"/>
    </row>
    <row r="33" spans="1:20" ht="14.1" customHeight="1" x14ac:dyDescent="0.3">
      <c r="A33" s="11">
        <v>1</v>
      </c>
      <c r="B33" s="268" t="s">
        <v>119</v>
      </c>
      <c r="C33" s="268"/>
      <c r="D33" s="9"/>
      <c r="E33" s="9"/>
      <c r="F33" s="9"/>
      <c r="G33" s="9"/>
      <c r="H33" s="9"/>
      <c r="I33" s="9"/>
      <c r="J33" s="9"/>
      <c r="K33" s="9"/>
      <c r="L33" s="9"/>
      <c r="M33" s="9"/>
      <c r="N33" s="9"/>
      <c r="O33" s="9"/>
      <c r="P33" s="269"/>
      <c r="Q33" s="270"/>
      <c r="R33" s="269"/>
      <c r="S33" s="341"/>
      <c r="T33" s="42"/>
    </row>
    <row r="34" spans="1:20" ht="14.1" customHeight="1" outlineLevel="1" x14ac:dyDescent="0.3">
      <c r="A34" s="11">
        <v>1</v>
      </c>
      <c r="B34" s="277" t="s">
        <v>83</v>
      </c>
      <c r="C34" s="278"/>
      <c r="D34" s="9"/>
      <c r="E34" s="9"/>
      <c r="F34" s="9"/>
      <c r="G34" s="9"/>
      <c r="H34" s="9"/>
      <c r="I34" s="9"/>
      <c r="J34" s="9"/>
      <c r="K34" s="9"/>
      <c r="L34" s="9"/>
      <c r="M34" s="9"/>
      <c r="N34" s="9"/>
      <c r="O34" s="9"/>
      <c r="P34" s="269"/>
      <c r="Q34" s="270"/>
      <c r="R34" s="269"/>
      <c r="S34" s="341"/>
      <c r="T34" s="42"/>
    </row>
    <row r="35" spans="1:20" ht="14.1" customHeight="1" outlineLevel="1" x14ac:dyDescent="0.3">
      <c r="A35" s="11">
        <f>+A34+1</f>
        <v>2</v>
      </c>
      <c r="B35" s="277" t="s">
        <v>120</v>
      </c>
      <c r="C35" s="278"/>
      <c r="D35" s="31"/>
      <c r="E35" s="31"/>
      <c r="F35" s="31"/>
      <c r="G35" s="31"/>
      <c r="H35" s="31"/>
      <c r="I35" s="31"/>
      <c r="J35" s="31"/>
      <c r="K35" s="31"/>
      <c r="L35" s="31"/>
      <c r="M35" s="31"/>
      <c r="N35" s="31"/>
      <c r="O35" s="31"/>
      <c r="P35" s="265"/>
      <c r="Q35" s="266"/>
      <c r="R35" s="324" t="str">
        <f>IFERROR(COUNTIF(D35:O35,"=3")/COUNTIF(D35:O35,"&gt;0")," ")</f>
        <v xml:space="preserve"> </v>
      </c>
      <c r="S35" s="324"/>
      <c r="T35" s="43" t="str">
        <f t="shared" si="0"/>
        <v xml:space="preserve"> </v>
      </c>
    </row>
    <row r="36" spans="1:20" ht="14.1" customHeight="1" outlineLevel="1" x14ac:dyDescent="0.3">
      <c r="A36" s="11">
        <f>+A35+1</f>
        <v>3</v>
      </c>
      <c r="B36" s="277" t="s">
        <v>121</v>
      </c>
      <c r="C36" s="278"/>
      <c r="D36" s="31"/>
      <c r="E36" s="31"/>
      <c r="F36" s="31"/>
      <c r="G36" s="31"/>
      <c r="H36" s="31"/>
      <c r="I36" s="31"/>
      <c r="J36" s="31"/>
      <c r="K36" s="31"/>
      <c r="L36" s="31"/>
      <c r="M36" s="31"/>
      <c r="N36" s="31"/>
      <c r="O36" s="31"/>
      <c r="P36" s="265"/>
      <c r="Q36" s="266"/>
      <c r="R36" s="324" t="str">
        <f>IFERROR(COUNTIF(D36:O36,"=3")/COUNTIF(D36:O36,"&gt;0")," ")</f>
        <v xml:space="preserve"> </v>
      </c>
      <c r="S36" s="324"/>
      <c r="T36" s="43" t="str">
        <f t="shared" si="0"/>
        <v xml:space="preserve"> </v>
      </c>
    </row>
    <row r="37" spans="1:20" ht="14.1" customHeight="1" outlineLevel="1" x14ac:dyDescent="0.3">
      <c r="A37" s="11">
        <f>+A36+1</f>
        <v>4</v>
      </c>
      <c r="B37" s="277" t="s">
        <v>122</v>
      </c>
      <c r="C37" s="278"/>
      <c r="D37" s="31"/>
      <c r="E37" s="31"/>
      <c r="F37" s="31"/>
      <c r="G37" s="31"/>
      <c r="H37" s="31"/>
      <c r="I37" s="31"/>
      <c r="J37" s="31"/>
      <c r="K37" s="31"/>
      <c r="L37" s="31"/>
      <c r="M37" s="31"/>
      <c r="N37" s="31"/>
      <c r="O37" s="31"/>
      <c r="P37" s="265"/>
      <c r="Q37" s="266"/>
      <c r="R37" s="324" t="str">
        <f>IFERROR(COUNTIF(D37:O37,"=3")/COUNTIF(D37:O37,"&gt;0")," ")</f>
        <v xml:space="preserve"> </v>
      </c>
      <c r="S37" s="324"/>
      <c r="T37" s="43" t="str">
        <f t="shared" si="0"/>
        <v xml:space="preserve"> </v>
      </c>
    </row>
    <row r="38" spans="1:20" s="8" customFormat="1" ht="14.1" customHeight="1" x14ac:dyDescent="0.3">
      <c r="A38" s="11">
        <v>1</v>
      </c>
      <c r="B38" s="268" t="s">
        <v>123</v>
      </c>
      <c r="C38" s="268"/>
      <c r="D38" s="9"/>
      <c r="E38" s="9"/>
      <c r="F38" s="9"/>
      <c r="G38" s="9"/>
      <c r="H38" s="9"/>
      <c r="I38" s="9"/>
      <c r="J38" s="9"/>
      <c r="K38" s="9"/>
      <c r="L38" s="9"/>
      <c r="M38" s="9"/>
      <c r="N38" s="9"/>
      <c r="O38" s="9"/>
      <c r="P38" s="269"/>
      <c r="Q38" s="270"/>
      <c r="R38" s="269"/>
      <c r="S38" s="341"/>
      <c r="T38" s="42"/>
    </row>
    <row r="39" spans="1:20" s="8" customFormat="1" ht="14.1" customHeight="1" outlineLevel="1" x14ac:dyDescent="0.3">
      <c r="A39" s="11">
        <f t="shared" ref="A39:A55" si="3">+A38+1</f>
        <v>2</v>
      </c>
      <c r="B39" s="264" t="s">
        <v>124</v>
      </c>
      <c r="C39" s="264"/>
      <c r="D39" s="31"/>
      <c r="E39" s="31"/>
      <c r="F39" s="31"/>
      <c r="G39" s="31"/>
      <c r="H39" s="31"/>
      <c r="I39" s="31"/>
      <c r="J39" s="31">
        <v>2</v>
      </c>
      <c r="K39" s="31"/>
      <c r="L39" s="31"/>
      <c r="M39" s="31"/>
      <c r="N39" s="31"/>
      <c r="O39" s="31"/>
      <c r="P39" s="265"/>
      <c r="Q39" s="266"/>
      <c r="R39" s="324">
        <f t="shared" ref="R39:R46" si="4">IFERROR(COUNTIF(D39:O39,"=3")/COUNTIF(D39:O39,"&gt;0")," ")</f>
        <v>0</v>
      </c>
      <c r="S39" s="324"/>
      <c r="T39" s="43">
        <f t="shared" si="0"/>
        <v>0</v>
      </c>
    </row>
    <row r="40" spans="1:20" s="8" customFormat="1" ht="14.25" customHeight="1" outlineLevel="1" x14ac:dyDescent="0.3">
      <c r="A40" s="11">
        <f t="shared" si="3"/>
        <v>3</v>
      </c>
      <c r="B40" s="264" t="s">
        <v>125</v>
      </c>
      <c r="C40" s="264"/>
      <c r="D40" s="31"/>
      <c r="E40" s="31"/>
      <c r="F40" s="31"/>
      <c r="G40" s="31"/>
      <c r="H40" s="31"/>
      <c r="I40" s="31"/>
      <c r="J40" s="31">
        <v>2</v>
      </c>
      <c r="K40" s="31"/>
      <c r="L40" s="31"/>
      <c r="M40" s="31"/>
      <c r="N40" s="31"/>
      <c r="O40" s="31"/>
      <c r="P40" s="265"/>
      <c r="Q40" s="266"/>
      <c r="R40" s="324">
        <f t="shared" si="4"/>
        <v>0</v>
      </c>
      <c r="S40" s="324"/>
      <c r="T40" s="43">
        <f t="shared" si="0"/>
        <v>0</v>
      </c>
    </row>
    <row r="41" spans="1:20" s="8" customFormat="1" ht="14.1" customHeight="1" outlineLevel="1" x14ac:dyDescent="0.3">
      <c r="A41" s="11">
        <f t="shared" si="3"/>
        <v>4</v>
      </c>
      <c r="B41" s="264" t="s">
        <v>126</v>
      </c>
      <c r="C41" s="264"/>
      <c r="D41" s="31"/>
      <c r="E41" s="31"/>
      <c r="F41" s="31"/>
      <c r="G41" s="31"/>
      <c r="H41" s="31"/>
      <c r="I41" s="31"/>
      <c r="J41" s="31">
        <v>2</v>
      </c>
      <c r="K41" s="31"/>
      <c r="L41" s="31"/>
      <c r="M41" s="31"/>
      <c r="N41" s="31"/>
      <c r="O41" s="31"/>
      <c r="P41" s="265"/>
      <c r="Q41" s="266"/>
      <c r="R41" s="324">
        <f t="shared" si="4"/>
        <v>0</v>
      </c>
      <c r="S41" s="324"/>
      <c r="T41" s="43">
        <f t="shared" si="0"/>
        <v>0</v>
      </c>
    </row>
    <row r="42" spans="1:20" s="8" customFormat="1" ht="14.1" customHeight="1" outlineLevel="1" x14ac:dyDescent="0.3">
      <c r="A42" s="11">
        <f t="shared" si="3"/>
        <v>5</v>
      </c>
      <c r="B42" s="264" t="s">
        <v>127</v>
      </c>
      <c r="C42" s="264"/>
      <c r="D42" s="31"/>
      <c r="E42" s="31"/>
      <c r="F42" s="31"/>
      <c r="G42" s="31"/>
      <c r="H42" s="31"/>
      <c r="I42" s="31"/>
      <c r="J42" s="31"/>
      <c r="K42" s="31"/>
      <c r="L42" s="31"/>
      <c r="M42" s="31"/>
      <c r="N42" s="31"/>
      <c r="O42" s="31"/>
      <c r="P42" s="265"/>
      <c r="Q42" s="266"/>
      <c r="R42" s="324" t="str">
        <f t="shared" si="4"/>
        <v xml:space="preserve"> </v>
      </c>
      <c r="S42" s="324"/>
      <c r="T42" s="43" t="str">
        <f t="shared" si="0"/>
        <v xml:space="preserve"> </v>
      </c>
    </row>
    <row r="43" spans="1:20" s="8" customFormat="1" ht="14.1" customHeight="1" outlineLevel="1" x14ac:dyDescent="0.3">
      <c r="A43" s="11">
        <f t="shared" si="3"/>
        <v>6</v>
      </c>
      <c r="B43" s="277" t="s">
        <v>128</v>
      </c>
      <c r="C43" s="278"/>
      <c r="D43" s="31"/>
      <c r="E43" s="31"/>
      <c r="F43" s="31"/>
      <c r="G43" s="31"/>
      <c r="H43" s="31"/>
      <c r="I43" s="31"/>
      <c r="J43" s="31"/>
      <c r="K43" s="31"/>
      <c r="L43" s="31"/>
      <c r="M43" s="31"/>
      <c r="N43" s="31"/>
      <c r="O43" s="31"/>
      <c r="P43" s="265" t="s">
        <v>264</v>
      </c>
      <c r="Q43" s="266"/>
      <c r="R43" s="324" t="str">
        <f t="shared" si="4"/>
        <v xml:space="preserve"> </v>
      </c>
      <c r="S43" s="324"/>
      <c r="T43" s="43" t="str">
        <f t="shared" si="0"/>
        <v xml:space="preserve"> </v>
      </c>
    </row>
    <row r="44" spans="1:20" s="8" customFormat="1" ht="14.1" customHeight="1" outlineLevel="1" x14ac:dyDescent="0.3">
      <c r="A44" s="11">
        <f t="shared" si="3"/>
        <v>7</v>
      </c>
      <c r="B44" s="277" t="s">
        <v>129</v>
      </c>
      <c r="C44" s="278"/>
      <c r="D44" s="31"/>
      <c r="E44" s="31"/>
      <c r="F44" s="31"/>
      <c r="G44" s="31"/>
      <c r="H44" s="31"/>
      <c r="I44" s="31"/>
      <c r="J44" s="31"/>
      <c r="K44" s="31"/>
      <c r="L44" s="31"/>
      <c r="M44" s="31"/>
      <c r="N44" s="31"/>
      <c r="O44" s="31"/>
      <c r="P44" s="265" t="s">
        <v>264</v>
      </c>
      <c r="Q44" s="266"/>
      <c r="R44" s="324" t="str">
        <f t="shared" si="4"/>
        <v xml:space="preserve"> </v>
      </c>
      <c r="S44" s="324"/>
      <c r="T44" s="43" t="str">
        <f t="shared" si="0"/>
        <v xml:space="preserve"> </v>
      </c>
    </row>
    <row r="45" spans="1:20" s="8" customFormat="1" ht="14.1" customHeight="1" outlineLevel="1" x14ac:dyDescent="0.3">
      <c r="A45" s="11">
        <f t="shared" si="3"/>
        <v>8</v>
      </c>
      <c r="B45" s="264" t="s">
        <v>130</v>
      </c>
      <c r="C45" s="264"/>
      <c r="D45" s="31"/>
      <c r="E45" s="31"/>
      <c r="F45" s="31"/>
      <c r="G45" s="31"/>
      <c r="H45" s="31"/>
      <c r="I45" s="31"/>
      <c r="J45" s="31"/>
      <c r="K45" s="31"/>
      <c r="L45" s="31"/>
      <c r="M45" s="31"/>
      <c r="N45" s="31"/>
      <c r="O45" s="31"/>
      <c r="P45" s="265" t="s">
        <v>264</v>
      </c>
      <c r="Q45" s="266"/>
      <c r="R45" s="324" t="str">
        <f t="shared" si="4"/>
        <v xml:space="preserve"> </v>
      </c>
      <c r="S45" s="324"/>
      <c r="T45" s="43" t="str">
        <f t="shared" si="0"/>
        <v xml:space="preserve"> </v>
      </c>
    </row>
    <row r="46" spans="1:20" s="8" customFormat="1" ht="14.1" customHeight="1" outlineLevel="1" x14ac:dyDescent="0.3">
      <c r="A46" s="11">
        <f t="shared" si="3"/>
        <v>9</v>
      </c>
      <c r="B46" s="264" t="s">
        <v>131</v>
      </c>
      <c r="C46" s="264"/>
      <c r="D46" s="31"/>
      <c r="E46" s="31"/>
      <c r="F46" s="31"/>
      <c r="G46" s="31"/>
      <c r="H46" s="31"/>
      <c r="I46" s="31"/>
      <c r="J46" s="31"/>
      <c r="K46" s="31"/>
      <c r="L46" s="31"/>
      <c r="M46" s="31"/>
      <c r="N46" s="31"/>
      <c r="O46" s="31"/>
      <c r="P46" s="265" t="s">
        <v>265</v>
      </c>
      <c r="Q46" s="348"/>
      <c r="R46" s="338" t="str">
        <f t="shared" si="4"/>
        <v xml:space="preserve"> </v>
      </c>
      <c r="S46" s="339"/>
      <c r="T46" s="43" t="str">
        <f t="shared" si="0"/>
        <v xml:space="preserve"> </v>
      </c>
    </row>
    <row r="47" spans="1:20" s="8" customFormat="1" ht="14.1" customHeight="1" outlineLevel="1" x14ac:dyDescent="0.3">
      <c r="A47" s="21">
        <f t="shared" si="3"/>
        <v>10</v>
      </c>
      <c r="B47" s="277" t="s">
        <v>132</v>
      </c>
      <c r="C47" s="278"/>
      <c r="D47" s="9"/>
      <c r="E47" s="9"/>
      <c r="F47" s="9"/>
      <c r="G47" s="9"/>
      <c r="H47" s="9"/>
      <c r="I47" s="9"/>
      <c r="J47" s="9"/>
      <c r="K47" s="9"/>
      <c r="L47" s="9"/>
      <c r="M47" s="9"/>
      <c r="N47" s="9"/>
      <c r="O47" s="9"/>
      <c r="P47" s="269"/>
      <c r="Q47" s="270"/>
      <c r="R47" s="269"/>
      <c r="S47" s="341"/>
      <c r="T47" s="42"/>
    </row>
    <row r="48" spans="1:20" s="8" customFormat="1" ht="14.1" customHeight="1" outlineLevel="1" x14ac:dyDescent="0.3">
      <c r="A48" s="21">
        <f t="shared" si="3"/>
        <v>11</v>
      </c>
      <c r="B48" s="277" t="s">
        <v>133</v>
      </c>
      <c r="C48" s="278"/>
      <c r="D48" s="9"/>
      <c r="E48" s="9"/>
      <c r="F48" s="9"/>
      <c r="G48" s="9"/>
      <c r="H48" s="9"/>
      <c r="I48" s="9"/>
      <c r="J48" s="9"/>
      <c r="K48" s="9"/>
      <c r="L48" s="9"/>
      <c r="M48" s="9"/>
      <c r="N48" s="9"/>
      <c r="O48" s="9"/>
      <c r="P48" s="269"/>
      <c r="Q48" s="270"/>
      <c r="R48" s="269"/>
      <c r="S48" s="341"/>
      <c r="T48" s="42"/>
    </row>
    <row r="49" spans="1:20" s="8" customFormat="1" ht="14.1" customHeight="1" outlineLevel="1" x14ac:dyDescent="0.3">
      <c r="A49" s="21">
        <f t="shared" si="3"/>
        <v>12</v>
      </c>
      <c r="B49" s="277" t="s">
        <v>134</v>
      </c>
      <c r="C49" s="278"/>
      <c r="D49" s="9"/>
      <c r="E49" s="9"/>
      <c r="F49" s="9"/>
      <c r="G49" s="9"/>
      <c r="H49" s="9"/>
      <c r="I49" s="9"/>
      <c r="J49" s="9"/>
      <c r="K49" s="9"/>
      <c r="L49" s="9"/>
      <c r="M49" s="9"/>
      <c r="N49" s="9"/>
      <c r="O49" s="9"/>
      <c r="P49" s="269"/>
      <c r="Q49" s="270"/>
      <c r="R49" s="269"/>
      <c r="S49" s="341"/>
      <c r="T49" s="42"/>
    </row>
    <row r="50" spans="1:20" s="8" customFormat="1" ht="14.1" customHeight="1" outlineLevel="1" x14ac:dyDescent="0.3">
      <c r="A50" s="21">
        <f t="shared" si="3"/>
        <v>13</v>
      </c>
      <c r="B50" s="277" t="s">
        <v>135</v>
      </c>
      <c r="C50" s="278"/>
      <c r="D50" s="9"/>
      <c r="E50" s="9"/>
      <c r="F50" s="9"/>
      <c r="G50" s="9"/>
      <c r="H50" s="9"/>
      <c r="I50" s="9"/>
      <c r="J50" s="9"/>
      <c r="K50" s="9"/>
      <c r="L50" s="9"/>
      <c r="M50" s="9"/>
      <c r="N50" s="9"/>
      <c r="O50" s="9"/>
      <c r="P50" s="269"/>
      <c r="Q50" s="270"/>
      <c r="R50" s="269"/>
      <c r="S50" s="341"/>
      <c r="T50" s="42"/>
    </row>
    <row r="51" spans="1:20" s="8" customFormat="1" ht="14.1" customHeight="1" outlineLevel="1" x14ac:dyDescent="0.3">
      <c r="A51" s="21">
        <f t="shared" si="3"/>
        <v>14</v>
      </c>
      <c r="B51" s="277" t="s">
        <v>136</v>
      </c>
      <c r="C51" s="278"/>
      <c r="D51" s="9"/>
      <c r="E51" s="9"/>
      <c r="F51" s="9"/>
      <c r="G51" s="9"/>
      <c r="H51" s="9"/>
      <c r="I51" s="9"/>
      <c r="J51" s="9"/>
      <c r="K51" s="9"/>
      <c r="L51" s="9"/>
      <c r="M51" s="9"/>
      <c r="N51" s="9"/>
      <c r="O51" s="9"/>
      <c r="P51" s="269"/>
      <c r="Q51" s="270"/>
      <c r="R51" s="269"/>
      <c r="S51" s="341"/>
      <c r="T51" s="42"/>
    </row>
    <row r="52" spans="1:20" s="8" customFormat="1" ht="14.25" customHeight="1" outlineLevel="1" x14ac:dyDescent="0.3">
      <c r="A52" s="21">
        <f t="shared" si="3"/>
        <v>15</v>
      </c>
      <c r="B52" s="277" t="s">
        <v>137</v>
      </c>
      <c r="C52" s="278"/>
      <c r="D52" s="9"/>
      <c r="E52" s="9"/>
      <c r="F52" s="9"/>
      <c r="G52" s="9"/>
      <c r="H52" s="9"/>
      <c r="I52" s="9"/>
      <c r="J52" s="9"/>
      <c r="K52" s="9"/>
      <c r="L52" s="9"/>
      <c r="M52" s="9"/>
      <c r="N52" s="9"/>
      <c r="O52" s="9"/>
      <c r="P52" s="269"/>
      <c r="Q52" s="270"/>
      <c r="R52" s="269"/>
      <c r="S52" s="341"/>
      <c r="T52" s="42"/>
    </row>
    <row r="53" spans="1:20" s="8" customFormat="1" ht="14.1" customHeight="1" outlineLevel="1" x14ac:dyDescent="0.3">
      <c r="A53" s="11">
        <f t="shared" si="3"/>
        <v>16</v>
      </c>
      <c r="B53" s="281" t="s">
        <v>138</v>
      </c>
      <c r="C53" s="281"/>
      <c r="D53" s="31"/>
      <c r="E53" s="31"/>
      <c r="F53" s="31"/>
      <c r="G53" s="31"/>
      <c r="H53" s="31"/>
      <c r="I53" s="31"/>
      <c r="J53" s="31">
        <v>2</v>
      </c>
      <c r="K53" s="31"/>
      <c r="L53" s="31"/>
      <c r="M53" s="31"/>
      <c r="N53" s="31"/>
      <c r="O53" s="31"/>
      <c r="P53" s="265" t="s">
        <v>266</v>
      </c>
      <c r="Q53" s="266"/>
      <c r="R53" s="324">
        <f>IFERROR(COUNTIF(D53:O53,"=3")/COUNTIF(D53:O53,"&gt;0")," ")</f>
        <v>0</v>
      </c>
      <c r="S53" s="324"/>
      <c r="T53" s="43">
        <f t="shared" si="0"/>
        <v>0</v>
      </c>
    </row>
    <row r="54" spans="1:20" s="8" customFormat="1" ht="14.1" customHeight="1" outlineLevel="1" x14ac:dyDescent="0.3">
      <c r="A54" s="11">
        <f t="shared" si="3"/>
        <v>17</v>
      </c>
      <c r="B54" s="281" t="s">
        <v>139</v>
      </c>
      <c r="C54" s="281"/>
      <c r="D54" s="9"/>
      <c r="E54" s="9"/>
      <c r="F54" s="9"/>
      <c r="G54" s="9"/>
      <c r="H54" s="9"/>
      <c r="I54" s="9"/>
      <c r="J54" s="9"/>
      <c r="K54" s="9"/>
      <c r="L54" s="9"/>
      <c r="M54" s="9"/>
      <c r="N54" s="9"/>
      <c r="O54" s="9"/>
      <c r="P54" s="269"/>
      <c r="Q54" s="270"/>
      <c r="R54" s="269"/>
      <c r="S54" s="341"/>
      <c r="T54" s="42"/>
    </row>
    <row r="55" spans="1:20" s="8" customFormat="1" ht="14.1" customHeight="1" outlineLevel="1" x14ac:dyDescent="0.3">
      <c r="A55" s="11">
        <f t="shared" si="3"/>
        <v>18</v>
      </c>
      <c r="B55" s="282" t="s">
        <v>140</v>
      </c>
      <c r="C55" s="283"/>
      <c r="D55" s="9"/>
      <c r="E55" s="9"/>
      <c r="F55" s="9"/>
      <c r="G55" s="9"/>
      <c r="H55" s="9"/>
      <c r="I55" s="9"/>
      <c r="J55" s="9"/>
      <c r="K55" s="9"/>
      <c r="L55" s="9"/>
      <c r="M55" s="9"/>
      <c r="N55" s="9"/>
      <c r="O55" s="9"/>
      <c r="P55" s="269"/>
      <c r="Q55" s="270"/>
      <c r="R55" s="269"/>
      <c r="S55" s="341"/>
      <c r="T55" s="42"/>
    </row>
    <row r="56" spans="1:20" s="8" customFormat="1" ht="14.1" customHeight="1" outlineLevel="1" x14ac:dyDescent="0.3">
      <c r="A56" s="11"/>
      <c r="B56" s="22"/>
      <c r="C56" s="23"/>
      <c r="D56" s="9"/>
      <c r="E56" s="9"/>
      <c r="F56" s="9"/>
      <c r="G56" s="9"/>
      <c r="H56" s="9"/>
      <c r="I56" s="9"/>
      <c r="J56" s="9"/>
      <c r="K56" s="9"/>
      <c r="L56" s="9"/>
      <c r="M56" s="9"/>
      <c r="N56" s="9"/>
      <c r="O56" s="9"/>
      <c r="P56" s="269"/>
      <c r="Q56" s="270"/>
      <c r="R56" s="269"/>
      <c r="S56" s="341"/>
      <c r="T56" s="42"/>
    </row>
    <row r="57" spans="1:20" s="8" customFormat="1" ht="14.1" customHeight="1" collapsed="1" x14ac:dyDescent="0.3">
      <c r="A57" s="21">
        <v>1</v>
      </c>
      <c r="B57" s="268" t="s">
        <v>141</v>
      </c>
      <c r="C57" s="268"/>
      <c r="D57" s="9"/>
      <c r="E57" s="9"/>
      <c r="F57" s="9"/>
      <c r="G57" s="9"/>
      <c r="H57" s="9"/>
      <c r="I57" s="9"/>
      <c r="J57" s="9"/>
      <c r="K57" s="9"/>
      <c r="L57" s="9"/>
      <c r="M57" s="9"/>
      <c r="N57" s="9"/>
      <c r="O57" s="9"/>
      <c r="P57" s="269"/>
      <c r="Q57" s="270"/>
      <c r="R57" s="269"/>
      <c r="S57" s="341"/>
      <c r="T57" s="42"/>
    </row>
    <row r="58" spans="1:20" s="8" customFormat="1" ht="14.1" hidden="1" customHeight="1" outlineLevel="1" x14ac:dyDescent="0.3">
      <c r="A58" s="11">
        <f t="shared" ref="A58:A79" si="5">+A57+1</f>
        <v>2</v>
      </c>
      <c r="B58" s="264" t="s">
        <v>142</v>
      </c>
      <c r="C58" s="264"/>
      <c r="D58" s="9"/>
      <c r="E58" s="9"/>
      <c r="F58" s="9"/>
      <c r="G58" s="9"/>
      <c r="H58" s="9"/>
      <c r="I58" s="9"/>
      <c r="J58" s="9"/>
      <c r="K58" s="9"/>
      <c r="L58" s="9"/>
      <c r="M58" s="9"/>
      <c r="N58" s="9"/>
      <c r="O58" s="9"/>
      <c r="P58" s="269"/>
      <c r="Q58" s="270"/>
      <c r="R58" s="269"/>
      <c r="S58" s="341"/>
      <c r="T58" s="42"/>
    </row>
    <row r="59" spans="1:20" s="8" customFormat="1" ht="14.1" hidden="1" customHeight="1" outlineLevel="1" x14ac:dyDescent="0.3">
      <c r="A59" s="11">
        <f t="shared" si="5"/>
        <v>3</v>
      </c>
      <c r="B59" s="264" t="s">
        <v>143</v>
      </c>
      <c r="C59" s="264"/>
      <c r="D59" s="9"/>
      <c r="E59" s="9"/>
      <c r="F59" s="9"/>
      <c r="G59" s="9"/>
      <c r="H59" s="9"/>
      <c r="I59" s="9"/>
      <c r="J59" s="9"/>
      <c r="K59" s="9"/>
      <c r="L59" s="9"/>
      <c r="M59" s="9"/>
      <c r="N59" s="9"/>
      <c r="O59" s="9"/>
      <c r="P59" s="269"/>
      <c r="Q59" s="270"/>
      <c r="R59" s="269"/>
      <c r="S59" s="341"/>
      <c r="T59" s="42"/>
    </row>
    <row r="60" spans="1:20" s="8" customFormat="1" ht="14.1" hidden="1" customHeight="1" outlineLevel="1" x14ac:dyDescent="0.3">
      <c r="A60" s="11">
        <f t="shared" si="5"/>
        <v>4</v>
      </c>
      <c r="B60" s="264" t="s">
        <v>144</v>
      </c>
      <c r="C60" s="264"/>
      <c r="D60" s="9"/>
      <c r="E60" s="9"/>
      <c r="F60" s="9"/>
      <c r="G60" s="9"/>
      <c r="H60" s="9"/>
      <c r="I60" s="9"/>
      <c r="J60" s="9"/>
      <c r="K60" s="9"/>
      <c r="L60" s="9"/>
      <c r="M60" s="9"/>
      <c r="N60" s="9"/>
      <c r="O60" s="9"/>
      <c r="P60" s="269"/>
      <c r="Q60" s="270"/>
      <c r="R60" s="269"/>
      <c r="S60" s="341"/>
      <c r="T60" s="42"/>
    </row>
    <row r="61" spans="1:20" s="8" customFormat="1" ht="13.5" hidden="1" customHeight="1" outlineLevel="1" x14ac:dyDescent="0.3">
      <c r="A61" s="11">
        <f t="shared" si="5"/>
        <v>5</v>
      </c>
      <c r="B61" s="264" t="s">
        <v>145</v>
      </c>
      <c r="C61" s="264"/>
      <c r="D61" s="9"/>
      <c r="E61" s="9"/>
      <c r="F61" s="9"/>
      <c r="G61" s="9"/>
      <c r="H61" s="9"/>
      <c r="I61" s="9"/>
      <c r="J61" s="9"/>
      <c r="K61" s="9"/>
      <c r="L61" s="9"/>
      <c r="M61" s="9"/>
      <c r="N61" s="9"/>
      <c r="O61" s="9"/>
      <c r="P61" s="269"/>
      <c r="Q61" s="270"/>
      <c r="R61" s="269"/>
      <c r="S61" s="341"/>
      <c r="T61" s="42"/>
    </row>
    <row r="62" spans="1:20" s="8" customFormat="1" ht="13.5" hidden="1" customHeight="1" outlineLevel="1" x14ac:dyDescent="0.3">
      <c r="A62" s="11">
        <f t="shared" si="5"/>
        <v>6</v>
      </c>
      <c r="B62" s="264" t="s">
        <v>146</v>
      </c>
      <c r="C62" s="264"/>
      <c r="D62" s="9"/>
      <c r="E62" s="9"/>
      <c r="F62" s="9"/>
      <c r="G62" s="9"/>
      <c r="H62" s="9"/>
      <c r="I62" s="9"/>
      <c r="J62" s="9"/>
      <c r="K62" s="9"/>
      <c r="L62" s="9"/>
      <c r="M62" s="9"/>
      <c r="N62" s="9"/>
      <c r="O62" s="9"/>
      <c r="P62" s="269"/>
      <c r="Q62" s="270"/>
      <c r="R62" s="269"/>
      <c r="S62" s="341"/>
      <c r="T62" s="42"/>
    </row>
    <row r="63" spans="1:20" s="8" customFormat="1" ht="14.1" hidden="1" customHeight="1" outlineLevel="1" x14ac:dyDescent="0.3">
      <c r="A63" s="11">
        <f t="shared" si="5"/>
        <v>7</v>
      </c>
      <c r="B63" s="277" t="s">
        <v>147</v>
      </c>
      <c r="C63" s="278"/>
      <c r="D63" s="9"/>
      <c r="E63" s="9"/>
      <c r="F63" s="9"/>
      <c r="G63" s="9"/>
      <c r="H63" s="9"/>
      <c r="I63" s="9"/>
      <c r="J63" s="9"/>
      <c r="K63" s="9"/>
      <c r="L63" s="9"/>
      <c r="M63" s="9"/>
      <c r="N63" s="9"/>
      <c r="O63" s="9"/>
      <c r="P63" s="269"/>
      <c r="Q63" s="270"/>
      <c r="R63" s="269"/>
      <c r="S63" s="341"/>
      <c r="T63" s="42"/>
    </row>
    <row r="64" spans="1:20" s="8" customFormat="1" ht="14.1" hidden="1" customHeight="1" outlineLevel="1" x14ac:dyDescent="0.3">
      <c r="A64" s="11">
        <f t="shared" si="5"/>
        <v>8</v>
      </c>
      <c r="B64" s="277" t="s">
        <v>148</v>
      </c>
      <c r="C64" s="278"/>
      <c r="D64" s="9"/>
      <c r="E64" s="9"/>
      <c r="F64" s="9"/>
      <c r="G64" s="9"/>
      <c r="H64" s="9"/>
      <c r="I64" s="9"/>
      <c r="J64" s="9"/>
      <c r="K64" s="9"/>
      <c r="L64" s="9"/>
      <c r="M64" s="9"/>
      <c r="N64" s="9"/>
      <c r="O64" s="9"/>
      <c r="P64" s="269"/>
      <c r="Q64" s="270"/>
      <c r="R64" s="269"/>
      <c r="S64" s="341"/>
      <c r="T64" s="42"/>
    </row>
    <row r="65" spans="1:20" s="8" customFormat="1" ht="14.1" hidden="1" customHeight="1" outlineLevel="1" x14ac:dyDescent="0.3">
      <c r="A65" s="11">
        <f t="shared" si="5"/>
        <v>9</v>
      </c>
      <c r="B65" s="277" t="s">
        <v>149</v>
      </c>
      <c r="C65" s="278"/>
      <c r="D65" s="9"/>
      <c r="E65" s="9"/>
      <c r="F65" s="9"/>
      <c r="G65" s="9"/>
      <c r="H65" s="9"/>
      <c r="I65" s="9"/>
      <c r="J65" s="9"/>
      <c r="K65" s="9"/>
      <c r="L65" s="9"/>
      <c r="M65" s="9"/>
      <c r="N65" s="9"/>
      <c r="O65" s="9"/>
      <c r="P65" s="269"/>
      <c r="Q65" s="270"/>
      <c r="R65" s="269"/>
      <c r="S65" s="341"/>
      <c r="T65" s="42"/>
    </row>
    <row r="66" spans="1:20" s="8" customFormat="1" ht="14.1" hidden="1" customHeight="1" outlineLevel="1" x14ac:dyDescent="0.3">
      <c r="A66" s="11">
        <f t="shared" si="5"/>
        <v>10</v>
      </c>
      <c r="B66" s="277" t="s">
        <v>150</v>
      </c>
      <c r="C66" s="278"/>
      <c r="D66" s="9"/>
      <c r="E66" s="9"/>
      <c r="F66" s="9"/>
      <c r="G66" s="9"/>
      <c r="H66" s="9"/>
      <c r="I66" s="9"/>
      <c r="J66" s="9"/>
      <c r="K66" s="9"/>
      <c r="L66" s="9"/>
      <c r="M66" s="9"/>
      <c r="N66" s="9"/>
      <c r="O66" s="9"/>
      <c r="P66" s="269"/>
      <c r="Q66" s="270"/>
      <c r="R66" s="269"/>
      <c r="S66" s="341"/>
      <c r="T66" s="42"/>
    </row>
    <row r="67" spans="1:20" s="8" customFormat="1" ht="14.1" hidden="1" customHeight="1" outlineLevel="1" x14ac:dyDescent="0.3">
      <c r="A67" s="11">
        <f t="shared" si="5"/>
        <v>11</v>
      </c>
      <c r="B67" s="277" t="s">
        <v>151</v>
      </c>
      <c r="C67" s="278"/>
      <c r="D67" s="9"/>
      <c r="E67" s="9"/>
      <c r="F67" s="9"/>
      <c r="G67" s="9"/>
      <c r="H67" s="9"/>
      <c r="I67" s="9"/>
      <c r="J67" s="9"/>
      <c r="K67" s="9"/>
      <c r="L67" s="9"/>
      <c r="M67" s="9"/>
      <c r="N67" s="9"/>
      <c r="O67" s="9"/>
      <c r="P67" s="269"/>
      <c r="Q67" s="270"/>
      <c r="R67" s="269"/>
      <c r="S67" s="341"/>
      <c r="T67" s="42"/>
    </row>
    <row r="68" spans="1:20" s="8" customFormat="1" ht="14.1" hidden="1" customHeight="1" outlineLevel="1" x14ac:dyDescent="0.3">
      <c r="A68" s="11">
        <f t="shared" si="5"/>
        <v>12</v>
      </c>
      <c r="B68" s="277" t="s">
        <v>152</v>
      </c>
      <c r="C68" s="278"/>
      <c r="D68" s="9"/>
      <c r="E68" s="9"/>
      <c r="F68" s="9"/>
      <c r="G68" s="9"/>
      <c r="H68" s="9"/>
      <c r="I68" s="9"/>
      <c r="J68" s="9"/>
      <c r="K68" s="9"/>
      <c r="L68" s="9"/>
      <c r="M68" s="9"/>
      <c r="N68" s="9"/>
      <c r="O68" s="9"/>
      <c r="P68" s="269"/>
      <c r="Q68" s="270"/>
      <c r="R68" s="269"/>
      <c r="S68" s="341"/>
      <c r="T68" s="42"/>
    </row>
    <row r="69" spans="1:20" s="8" customFormat="1" ht="14.1" hidden="1" customHeight="1" outlineLevel="1" x14ac:dyDescent="0.3">
      <c r="A69" s="11">
        <f t="shared" si="5"/>
        <v>13</v>
      </c>
      <c r="B69" s="12" t="s">
        <v>153</v>
      </c>
      <c r="C69" s="13"/>
      <c r="D69" s="9"/>
      <c r="E69" s="9"/>
      <c r="F69" s="9"/>
      <c r="G69" s="9"/>
      <c r="H69" s="9"/>
      <c r="I69" s="9"/>
      <c r="J69" s="9"/>
      <c r="K69" s="9"/>
      <c r="L69" s="9"/>
      <c r="M69" s="9"/>
      <c r="N69" s="9"/>
      <c r="O69" s="9"/>
      <c r="P69" s="269"/>
      <c r="Q69" s="270"/>
      <c r="R69" s="269"/>
      <c r="S69" s="341"/>
      <c r="T69" s="42"/>
    </row>
    <row r="70" spans="1:20" s="8" customFormat="1" ht="14.1" hidden="1" customHeight="1" outlineLevel="1" x14ac:dyDescent="0.3">
      <c r="A70" s="11">
        <f t="shared" si="5"/>
        <v>14</v>
      </c>
      <c r="B70" s="12" t="s">
        <v>154</v>
      </c>
      <c r="C70" s="13"/>
      <c r="D70" s="9"/>
      <c r="E70" s="9"/>
      <c r="F70" s="9"/>
      <c r="G70" s="9"/>
      <c r="H70" s="9"/>
      <c r="I70" s="9"/>
      <c r="J70" s="9"/>
      <c r="K70" s="9"/>
      <c r="L70" s="9"/>
      <c r="M70" s="9"/>
      <c r="N70" s="9"/>
      <c r="O70" s="9"/>
      <c r="P70" s="269"/>
      <c r="Q70" s="270"/>
      <c r="R70" s="269"/>
      <c r="S70" s="341"/>
      <c r="T70" s="42"/>
    </row>
    <row r="71" spans="1:20" s="8" customFormat="1" ht="14.1" hidden="1" customHeight="1" outlineLevel="1" x14ac:dyDescent="0.3">
      <c r="A71" s="11">
        <f t="shared" si="5"/>
        <v>15</v>
      </c>
      <c r="B71" s="12" t="s">
        <v>155</v>
      </c>
      <c r="C71" s="13"/>
      <c r="D71" s="9"/>
      <c r="E71" s="9"/>
      <c r="F71" s="9"/>
      <c r="G71" s="9"/>
      <c r="H71" s="9"/>
      <c r="I71" s="9"/>
      <c r="J71" s="9"/>
      <c r="K71" s="9"/>
      <c r="L71" s="9"/>
      <c r="M71" s="9"/>
      <c r="N71" s="9"/>
      <c r="O71" s="9"/>
      <c r="P71" s="269"/>
      <c r="Q71" s="270"/>
      <c r="R71" s="269"/>
      <c r="S71" s="341"/>
      <c r="T71" s="42"/>
    </row>
    <row r="72" spans="1:20" s="8" customFormat="1" ht="14.1" hidden="1" customHeight="1" outlineLevel="1" x14ac:dyDescent="0.3">
      <c r="A72" s="11">
        <f t="shared" si="5"/>
        <v>16</v>
      </c>
      <c r="B72" s="12" t="s">
        <v>156</v>
      </c>
      <c r="C72" s="13"/>
      <c r="D72" s="9"/>
      <c r="E72" s="9"/>
      <c r="F72" s="9"/>
      <c r="G72" s="9"/>
      <c r="H72" s="9"/>
      <c r="I72" s="9"/>
      <c r="J72" s="9"/>
      <c r="K72" s="9"/>
      <c r="L72" s="9"/>
      <c r="M72" s="9"/>
      <c r="N72" s="9"/>
      <c r="O72" s="9"/>
      <c r="P72" s="269"/>
      <c r="Q72" s="270"/>
      <c r="R72" s="269"/>
      <c r="S72" s="341"/>
      <c r="T72" s="42"/>
    </row>
    <row r="73" spans="1:20" s="8" customFormat="1" ht="14.1" hidden="1" customHeight="1" outlineLevel="1" x14ac:dyDescent="0.3">
      <c r="A73" s="11">
        <f t="shared" si="5"/>
        <v>17</v>
      </c>
      <c r="B73" s="12" t="s">
        <v>157</v>
      </c>
      <c r="C73" s="13"/>
      <c r="D73" s="9"/>
      <c r="E73" s="9"/>
      <c r="F73" s="9"/>
      <c r="G73" s="9"/>
      <c r="H73" s="9"/>
      <c r="I73" s="9"/>
      <c r="J73" s="9"/>
      <c r="K73" s="9"/>
      <c r="L73" s="9"/>
      <c r="M73" s="9"/>
      <c r="N73" s="9"/>
      <c r="O73" s="9"/>
      <c r="P73" s="269"/>
      <c r="Q73" s="270"/>
      <c r="R73" s="269"/>
      <c r="S73" s="341"/>
      <c r="T73" s="42"/>
    </row>
    <row r="74" spans="1:20" s="8" customFormat="1" ht="14.1" hidden="1" customHeight="1" outlineLevel="1" x14ac:dyDescent="0.3">
      <c r="A74" s="11">
        <f t="shared" si="5"/>
        <v>18</v>
      </c>
      <c r="B74" s="12" t="s">
        <v>158</v>
      </c>
      <c r="C74" s="13"/>
      <c r="D74" s="9"/>
      <c r="E74" s="9"/>
      <c r="F74" s="9"/>
      <c r="G74" s="9"/>
      <c r="H74" s="9"/>
      <c r="I74" s="9"/>
      <c r="J74" s="9"/>
      <c r="K74" s="9"/>
      <c r="L74" s="9"/>
      <c r="M74" s="9"/>
      <c r="N74" s="9"/>
      <c r="O74" s="9"/>
      <c r="P74" s="269"/>
      <c r="Q74" s="270"/>
      <c r="R74" s="269"/>
      <c r="S74" s="341"/>
      <c r="T74" s="42"/>
    </row>
    <row r="75" spans="1:20" s="8" customFormat="1" ht="14.1" hidden="1" customHeight="1" outlineLevel="1" x14ac:dyDescent="0.3">
      <c r="A75" s="11">
        <f t="shared" si="5"/>
        <v>19</v>
      </c>
      <c r="B75" s="12" t="s">
        <v>159</v>
      </c>
      <c r="C75" s="13"/>
      <c r="D75" s="9"/>
      <c r="E75" s="9"/>
      <c r="F75" s="9"/>
      <c r="G75" s="9"/>
      <c r="H75" s="9"/>
      <c r="I75" s="9"/>
      <c r="J75" s="9"/>
      <c r="K75" s="9"/>
      <c r="L75" s="9"/>
      <c r="M75" s="9"/>
      <c r="N75" s="9"/>
      <c r="O75" s="9"/>
      <c r="P75" s="269"/>
      <c r="Q75" s="270"/>
      <c r="R75" s="269"/>
      <c r="S75" s="341"/>
      <c r="T75" s="42"/>
    </row>
    <row r="76" spans="1:20" s="8" customFormat="1" ht="14.1" hidden="1" customHeight="1" outlineLevel="1" x14ac:dyDescent="0.3">
      <c r="A76" s="11">
        <f t="shared" si="5"/>
        <v>20</v>
      </c>
      <c r="B76" s="12" t="s">
        <v>160</v>
      </c>
      <c r="C76" s="13"/>
      <c r="D76" s="9"/>
      <c r="E76" s="9"/>
      <c r="F76" s="9"/>
      <c r="G76" s="9"/>
      <c r="H76" s="9"/>
      <c r="I76" s="9"/>
      <c r="J76" s="9"/>
      <c r="K76" s="9"/>
      <c r="L76" s="9"/>
      <c r="M76" s="9"/>
      <c r="N76" s="9"/>
      <c r="O76" s="9"/>
      <c r="P76" s="269"/>
      <c r="Q76" s="270"/>
      <c r="R76" s="269"/>
      <c r="S76" s="341"/>
      <c r="T76" s="42"/>
    </row>
    <row r="77" spans="1:20" s="8" customFormat="1" ht="14.1" hidden="1" customHeight="1" outlineLevel="1" x14ac:dyDescent="0.3">
      <c r="A77" s="11">
        <f t="shared" si="5"/>
        <v>21</v>
      </c>
      <c r="B77" s="277" t="s">
        <v>161</v>
      </c>
      <c r="C77" s="278"/>
      <c r="D77" s="9"/>
      <c r="E77" s="9"/>
      <c r="F77" s="9"/>
      <c r="G77" s="9"/>
      <c r="H77" s="9"/>
      <c r="I77" s="9"/>
      <c r="J77" s="9"/>
      <c r="K77" s="9"/>
      <c r="L77" s="9"/>
      <c r="M77" s="9"/>
      <c r="N77" s="9"/>
      <c r="O77" s="9"/>
      <c r="P77" s="269"/>
      <c r="Q77" s="270"/>
      <c r="R77" s="269"/>
      <c r="S77" s="341"/>
      <c r="T77" s="42"/>
    </row>
    <row r="78" spans="1:20" s="8" customFormat="1" ht="14.1" hidden="1" customHeight="1" outlineLevel="1" x14ac:dyDescent="0.3">
      <c r="A78" s="11">
        <f t="shared" si="5"/>
        <v>22</v>
      </c>
      <c r="B78" s="277" t="s">
        <v>162</v>
      </c>
      <c r="C78" s="278"/>
      <c r="D78" s="9"/>
      <c r="E78" s="9"/>
      <c r="F78" s="9"/>
      <c r="G78" s="9"/>
      <c r="H78" s="9"/>
      <c r="I78" s="9"/>
      <c r="J78" s="9"/>
      <c r="K78" s="9"/>
      <c r="L78" s="9"/>
      <c r="M78" s="9"/>
      <c r="N78" s="9"/>
      <c r="O78" s="9"/>
      <c r="P78" s="269"/>
      <c r="Q78" s="270"/>
      <c r="R78" s="269"/>
      <c r="S78" s="341"/>
      <c r="T78" s="42"/>
    </row>
    <row r="79" spans="1:20" s="8" customFormat="1" ht="14.1" hidden="1" customHeight="1" outlineLevel="1" x14ac:dyDescent="0.3">
      <c r="A79" s="11">
        <f t="shared" si="5"/>
        <v>23</v>
      </c>
      <c r="B79" s="277" t="s">
        <v>163</v>
      </c>
      <c r="C79" s="278"/>
      <c r="D79" s="9"/>
      <c r="E79" s="9"/>
      <c r="F79" s="9"/>
      <c r="G79" s="9"/>
      <c r="H79" s="9"/>
      <c r="I79" s="9"/>
      <c r="J79" s="9"/>
      <c r="K79" s="9"/>
      <c r="L79" s="9"/>
      <c r="M79" s="9"/>
      <c r="N79" s="9"/>
      <c r="O79" s="9"/>
      <c r="P79" s="269"/>
      <c r="Q79" s="270"/>
      <c r="R79" s="269"/>
      <c r="S79" s="341"/>
      <c r="T79" s="42"/>
    </row>
    <row r="80" spans="1:20" s="8" customFormat="1" ht="14.1" hidden="1" customHeight="1" outlineLevel="1" x14ac:dyDescent="0.3">
      <c r="A80" s="11"/>
      <c r="B80" s="273"/>
      <c r="C80" s="274"/>
      <c r="D80" s="9"/>
      <c r="E80" s="9"/>
      <c r="F80" s="9"/>
      <c r="G80" s="9"/>
      <c r="H80" s="9"/>
      <c r="I80" s="9"/>
      <c r="J80" s="9"/>
      <c r="K80" s="9"/>
      <c r="L80" s="9"/>
      <c r="M80" s="9"/>
      <c r="N80" s="9"/>
      <c r="O80" s="9"/>
      <c r="P80" s="269"/>
      <c r="Q80" s="270"/>
      <c r="R80" s="269"/>
      <c r="S80" s="341"/>
      <c r="T80" s="42"/>
    </row>
    <row r="81" spans="1:20" s="8" customFormat="1" ht="14.1" customHeight="1" x14ac:dyDescent="0.3">
      <c r="A81" s="11">
        <f>+A80+1</f>
        <v>1</v>
      </c>
      <c r="B81" s="268" t="s">
        <v>164</v>
      </c>
      <c r="C81" s="268"/>
      <c r="D81" s="9"/>
      <c r="E81" s="9"/>
      <c r="F81" s="9"/>
      <c r="G81" s="9"/>
      <c r="H81" s="9"/>
      <c r="I81" s="9"/>
      <c r="J81" s="9"/>
      <c r="K81" s="9"/>
      <c r="L81" s="9"/>
      <c r="M81" s="9"/>
      <c r="N81" s="9"/>
      <c r="O81" s="9"/>
      <c r="P81" s="269"/>
      <c r="Q81" s="270"/>
      <c r="R81" s="269"/>
      <c r="S81" s="341"/>
      <c r="T81" s="42"/>
    </row>
    <row r="82" spans="1:20" s="8" customFormat="1" ht="14.1" customHeight="1" outlineLevel="1" x14ac:dyDescent="0.3">
      <c r="A82" s="11">
        <f>+A81+1</f>
        <v>2</v>
      </c>
      <c r="B82" s="264" t="s">
        <v>165</v>
      </c>
      <c r="C82" s="264"/>
      <c r="D82" s="31"/>
      <c r="E82" s="31"/>
      <c r="F82" s="31"/>
      <c r="G82" s="31"/>
      <c r="H82" s="31"/>
      <c r="I82" s="31"/>
      <c r="J82" s="31">
        <v>2</v>
      </c>
      <c r="K82" s="31"/>
      <c r="L82" s="31"/>
      <c r="M82" s="31"/>
      <c r="N82" s="31"/>
      <c r="O82" s="31"/>
      <c r="P82" s="265"/>
      <c r="Q82" s="266"/>
      <c r="R82" s="324">
        <f>IFERROR(COUNTIF(D82:O82,"=3")/COUNTIF(D82:O82,"&gt;0")," ")</f>
        <v>0</v>
      </c>
      <c r="S82" s="324"/>
      <c r="T82" s="43">
        <f t="shared" ref="T82:T145" si="6">R82</f>
        <v>0</v>
      </c>
    </row>
    <row r="83" spans="1:20" s="8" customFormat="1" ht="14.1" customHeight="1" outlineLevel="1" x14ac:dyDescent="0.3">
      <c r="A83" s="11">
        <f>+A82+1</f>
        <v>3</v>
      </c>
      <c r="B83" s="264" t="s">
        <v>166</v>
      </c>
      <c r="C83" s="264"/>
      <c r="D83" s="31"/>
      <c r="E83" s="31"/>
      <c r="F83" s="31"/>
      <c r="G83" s="31"/>
      <c r="H83" s="31"/>
      <c r="I83" s="31"/>
      <c r="J83" s="31">
        <v>2</v>
      </c>
      <c r="K83" s="31"/>
      <c r="L83" s="31"/>
      <c r="M83" s="31"/>
      <c r="N83" s="31"/>
      <c r="O83" s="31"/>
      <c r="P83" s="265"/>
      <c r="Q83" s="266"/>
      <c r="R83" s="324">
        <f>IFERROR(COUNTIF(D83:O83,"=3")/COUNTIF(D83:O83,"&gt;0")," ")</f>
        <v>0</v>
      </c>
      <c r="S83" s="324"/>
      <c r="T83" s="43">
        <f t="shared" si="6"/>
        <v>0</v>
      </c>
    </row>
    <row r="84" spans="1:20" s="8" customFormat="1" ht="16.5" customHeight="1" outlineLevel="1" x14ac:dyDescent="0.3">
      <c r="A84" s="11">
        <f>+A83+1</f>
        <v>4</v>
      </c>
      <c r="B84" s="264" t="s">
        <v>167</v>
      </c>
      <c r="C84" s="264"/>
      <c r="D84" s="31"/>
      <c r="E84" s="31"/>
      <c r="F84" s="31"/>
      <c r="G84" s="31"/>
      <c r="H84" s="31"/>
      <c r="I84" s="31"/>
      <c r="J84" s="31">
        <v>2</v>
      </c>
      <c r="K84" s="31"/>
      <c r="L84" s="31"/>
      <c r="M84" s="31"/>
      <c r="N84" s="31"/>
      <c r="O84" s="31"/>
      <c r="P84" s="265"/>
      <c r="Q84" s="266"/>
      <c r="R84" s="324">
        <f>IFERROR(COUNTIF(D84:O84,"=3")/COUNTIF(D84:O84,"&gt;0")," ")</f>
        <v>0</v>
      </c>
      <c r="S84" s="324"/>
      <c r="T84" s="43">
        <f t="shared" si="6"/>
        <v>0</v>
      </c>
    </row>
    <row r="85" spans="1:20" s="8" customFormat="1" ht="14.1" customHeight="1" outlineLevel="1" x14ac:dyDescent="0.3">
      <c r="A85" s="11">
        <v>5</v>
      </c>
      <c r="B85" s="264" t="s">
        <v>168</v>
      </c>
      <c r="C85" s="264"/>
      <c r="D85" s="31"/>
      <c r="E85" s="31"/>
      <c r="F85" s="31"/>
      <c r="G85" s="31"/>
      <c r="H85" s="31"/>
      <c r="I85" s="31"/>
      <c r="J85" s="31"/>
      <c r="K85" s="31"/>
      <c r="L85" s="31"/>
      <c r="M85" s="31"/>
      <c r="N85" s="31"/>
      <c r="O85" s="31"/>
      <c r="P85" s="265" t="s">
        <v>267</v>
      </c>
      <c r="Q85" s="266"/>
      <c r="R85" s="269"/>
      <c r="S85" s="341"/>
      <c r="T85" s="42"/>
    </row>
    <row r="86" spans="1:20" s="8" customFormat="1" ht="14.1" customHeight="1" outlineLevel="1" x14ac:dyDescent="0.3">
      <c r="A86" s="11"/>
      <c r="B86" s="273"/>
      <c r="C86" s="274"/>
      <c r="D86" s="9"/>
      <c r="E86" s="9"/>
      <c r="F86" s="9"/>
      <c r="G86" s="9"/>
      <c r="H86" s="9"/>
      <c r="I86" s="9"/>
      <c r="J86" s="9"/>
      <c r="K86" s="9"/>
      <c r="L86" s="9"/>
      <c r="M86" s="9"/>
      <c r="N86" s="9"/>
      <c r="O86" s="9"/>
      <c r="P86" s="269"/>
      <c r="Q86" s="270"/>
      <c r="R86" s="269"/>
      <c r="S86" s="341"/>
      <c r="T86" s="42"/>
    </row>
    <row r="87" spans="1:20" s="8" customFormat="1" ht="14.1" customHeight="1" x14ac:dyDescent="0.3">
      <c r="A87" s="11">
        <v>1</v>
      </c>
      <c r="B87" s="268" t="s">
        <v>169</v>
      </c>
      <c r="C87" s="268"/>
      <c r="D87" s="9"/>
      <c r="E87" s="9"/>
      <c r="F87" s="9"/>
      <c r="G87" s="9"/>
      <c r="H87" s="9"/>
      <c r="I87" s="9"/>
      <c r="J87" s="9"/>
      <c r="K87" s="9"/>
      <c r="L87" s="9"/>
      <c r="M87" s="9"/>
      <c r="N87" s="9"/>
      <c r="O87" s="9"/>
      <c r="P87" s="269"/>
      <c r="Q87" s="270"/>
      <c r="R87" s="269"/>
      <c r="S87" s="341"/>
      <c r="T87" s="42"/>
    </row>
    <row r="88" spans="1:20" s="8" customFormat="1" ht="16.5" customHeight="1" outlineLevel="1" x14ac:dyDescent="0.3">
      <c r="A88" s="11">
        <f t="shared" ref="A88:A94" si="7">+A87+1</f>
        <v>2</v>
      </c>
      <c r="B88" s="277" t="s">
        <v>170</v>
      </c>
      <c r="C88" s="278"/>
      <c r="D88" s="31"/>
      <c r="E88" s="31"/>
      <c r="F88" s="31"/>
      <c r="G88" s="31"/>
      <c r="H88" s="31"/>
      <c r="I88" s="31"/>
      <c r="J88" s="31">
        <v>2</v>
      </c>
      <c r="K88" s="31"/>
      <c r="L88" s="31"/>
      <c r="M88" s="31"/>
      <c r="N88" s="31"/>
      <c r="O88" s="31"/>
      <c r="P88" s="346" t="s">
        <v>268</v>
      </c>
      <c r="Q88" s="53"/>
      <c r="R88" s="324">
        <f>IFERROR(COUNTIF(D88:O88,"=3")/COUNTIF(D88:O88,"&gt;0")," ")</f>
        <v>0</v>
      </c>
      <c r="S88" s="324"/>
      <c r="T88" s="43">
        <f t="shared" si="6"/>
        <v>0</v>
      </c>
    </row>
    <row r="89" spans="1:20" s="8" customFormat="1" ht="14.1" customHeight="1" outlineLevel="1" x14ac:dyDescent="0.3">
      <c r="A89" s="11">
        <f t="shared" si="7"/>
        <v>3</v>
      </c>
      <c r="B89" s="277" t="s">
        <v>171</v>
      </c>
      <c r="C89" s="278"/>
      <c r="D89" s="31"/>
      <c r="E89" s="31"/>
      <c r="F89" s="31"/>
      <c r="G89" s="31"/>
      <c r="H89" s="31"/>
      <c r="I89" s="31"/>
      <c r="J89" s="31">
        <v>2</v>
      </c>
      <c r="K89" s="31"/>
      <c r="L89" s="31"/>
      <c r="M89" s="31"/>
      <c r="N89" s="31"/>
      <c r="O89" s="31"/>
      <c r="P89" s="347"/>
      <c r="Q89" s="55"/>
      <c r="R89" s="324">
        <f>IFERROR(COUNTIF(D89:O89,"=3")/COUNTIF(D89:O89,"&gt;0")," ")</f>
        <v>0</v>
      </c>
      <c r="S89" s="324"/>
      <c r="T89" s="43">
        <f t="shared" si="6"/>
        <v>0</v>
      </c>
    </row>
    <row r="90" spans="1:20" s="8" customFormat="1" ht="12.75" customHeight="1" outlineLevel="1" x14ac:dyDescent="0.3">
      <c r="A90" s="11">
        <f t="shared" si="7"/>
        <v>4</v>
      </c>
      <c r="B90" s="277" t="s">
        <v>172</v>
      </c>
      <c r="C90" s="278"/>
      <c r="D90" s="31"/>
      <c r="E90" s="31"/>
      <c r="F90" s="31"/>
      <c r="G90" s="31"/>
      <c r="H90" s="31"/>
      <c r="I90" s="31"/>
      <c r="J90" s="31">
        <v>2</v>
      </c>
      <c r="K90" s="31"/>
      <c r="L90" s="31"/>
      <c r="M90" s="31"/>
      <c r="N90" s="31"/>
      <c r="O90" s="31"/>
      <c r="P90" s="347"/>
      <c r="Q90" s="55"/>
      <c r="R90" s="324">
        <f>IFERROR(COUNTIF(D90:O90,"=3")/COUNTIF(D90:O90,"&gt;0")," ")</f>
        <v>0</v>
      </c>
      <c r="S90" s="324"/>
      <c r="T90" s="43">
        <f t="shared" si="6"/>
        <v>0</v>
      </c>
    </row>
    <row r="91" spans="1:20" s="8" customFormat="1" ht="14.1" customHeight="1" outlineLevel="1" x14ac:dyDescent="0.3">
      <c r="A91" s="11">
        <f t="shared" si="7"/>
        <v>5</v>
      </c>
      <c r="B91" s="277" t="s">
        <v>173</v>
      </c>
      <c r="C91" s="278"/>
      <c r="D91" s="9"/>
      <c r="E91" s="9"/>
      <c r="F91" s="9"/>
      <c r="G91" s="9"/>
      <c r="H91" s="9"/>
      <c r="I91" s="9"/>
      <c r="J91" s="9"/>
      <c r="K91" s="9"/>
      <c r="L91" s="9"/>
      <c r="M91" s="9"/>
      <c r="N91" s="9"/>
      <c r="O91" s="9"/>
      <c r="P91" s="269"/>
      <c r="Q91" s="270"/>
      <c r="R91" s="269"/>
      <c r="S91" s="341"/>
      <c r="T91" s="42"/>
    </row>
    <row r="92" spans="1:20" s="8" customFormat="1" ht="14.1" customHeight="1" outlineLevel="1" x14ac:dyDescent="0.3">
      <c r="A92" s="11">
        <f t="shared" si="7"/>
        <v>6</v>
      </c>
      <c r="B92" s="277" t="s">
        <v>174</v>
      </c>
      <c r="C92" s="278"/>
      <c r="D92" s="9"/>
      <c r="E92" s="9"/>
      <c r="F92" s="9"/>
      <c r="G92" s="9"/>
      <c r="H92" s="9"/>
      <c r="I92" s="9"/>
      <c r="J92" s="9"/>
      <c r="K92" s="9"/>
      <c r="L92" s="9"/>
      <c r="M92" s="9"/>
      <c r="N92" s="9"/>
      <c r="O92" s="9"/>
      <c r="P92" s="269"/>
      <c r="Q92" s="270"/>
      <c r="R92" s="269"/>
      <c r="S92" s="341"/>
      <c r="T92" s="42"/>
    </row>
    <row r="93" spans="1:20" s="8" customFormat="1" ht="14.1" customHeight="1" outlineLevel="1" x14ac:dyDescent="0.3">
      <c r="A93" s="11">
        <f t="shared" si="7"/>
        <v>7</v>
      </c>
      <c r="B93" s="277" t="s">
        <v>175</v>
      </c>
      <c r="C93" s="278"/>
      <c r="D93" s="9"/>
      <c r="E93" s="9"/>
      <c r="F93" s="9"/>
      <c r="G93" s="9"/>
      <c r="H93" s="9"/>
      <c r="I93" s="9"/>
      <c r="J93" s="9"/>
      <c r="K93" s="9"/>
      <c r="L93" s="9"/>
      <c r="M93" s="9"/>
      <c r="N93" s="9"/>
      <c r="O93" s="9"/>
      <c r="P93" s="269"/>
      <c r="Q93" s="270"/>
      <c r="R93" s="269"/>
      <c r="S93" s="341"/>
      <c r="T93" s="42"/>
    </row>
    <row r="94" spans="1:20" s="8" customFormat="1" ht="35.25" customHeight="1" outlineLevel="1" x14ac:dyDescent="0.3">
      <c r="A94" s="11">
        <f t="shared" si="7"/>
        <v>8</v>
      </c>
      <c r="B94" s="277" t="s">
        <v>176</v>
      </c>
      <c r="C94" s="278"/>
      <c r="D94" s="9"/>
      <c r="E94" s="9"/>
      <c r="F94" s="9"/>
      <c r="G94" s="9"/>
      <c r="H94" s="9"/>
      <c r="I94" s="9"/>
      <c r="J94" s="9"/>
      <c r="K94" s="9"/>
      <c r="L94" s="9"/>
      <c r="M94" s="9"/>
      <c r="N94" s="9"/>
      <c r="O94" s="9"/>
      <c r="P94" s="269"/>
      <c r="Q94" s="270"/>
      <c r="R94" s="269"/>
      <c r="S94" s="341"/>
      <c r="T94" s="42"/>
    </row>
    <row r="95" spans="1:20" s="8" customFormat="1" ht="13.5" customHeight="1" outlineLevel="1" x14ac:dyDescent="0.3">
      <c r="A95" s="11"/>
      <c r="B95" s="277"/>
      <c r="C95" s="278"/>
      <c r="D95" s="9"/>
      <c r="E95" s="9"/>
      <c r="F95" s="9"/>
      <c r="G95" s="9"/>
      <c r="H95" s="9"/>
      <c r="I95" s="9"/>
      <c r="J95" s="9"/>
      <c r="K95" s="9"/>
      <c r="L95" s="9"/>
      <c r="M95" s="9"/>
      <c r="N95" s="9"/>
      <c r="O95" s="9"/>
      <c r="P95" s="269"/>
      <c r="Q95" s="270"/>
      <c r="R95" s="269"/>
      <c r="S95" s="341"/>
      <c r="T95" s="42"/>
    </row>
    <row r="96" spans="1:20" s="8" customFormat="1" ht="14.1" customHeight="1" x14ac:dyDescent="0.3">
      <c r="A96" s="11">
        <v>1</v>
      </c>
      <c r="B96" s="268" t="s">
        <v>177</v>
      </c>
      <c r="C96" s="268"/>
      <c r="D96" s="9"/>
      <c r="E96" s="9"/>
      <c r="F96" s="9"/>
      <c r="G96" s="9"/>
      <c r="H96" s="9"/>
      <c r="I96" s="9"/>
      <c r="J96" s="9"/>
      <c r="K96" s="9"/>
      <c r="L96" s="9"/>
      <c r="M96" s="9"/>
      <c r="N96" s="9"/>
      <c r="O96" s="9"/>
      <c r="P96" s="269"/>
      <c r="Q96" s="270"/>
      <c r="R96" s="269"/>
      <c r="S96" s="341"/>
      <c r="T96" s="42"/>
    </row>
    <row r="97" spans="1:20" s="8" customFormat="1" ht="14.1" customHeight="1" outlineLevel="1" x14ac:dyDescent="0.3">
      <c r="A97" s="11">
        <f>+A96+1</f>
        <v>2</v>
      </c>
      <c r="B97" s="264" t="s">
        <v>178</v>
      </c>
      <c r="C97" s="264"/>
      <c r="D97" s="31"/>
      <c r="E97" s="31"/>
      <c r="F97" s="31"/>
      <c r="G97" s="31"/>
      <c r="H97" s="31"/>
      <c r="I97" s="31"/>
      <c r="J97" s="31"/>
      <c r="K97" s="31"/>
      <c r="L97" s="31"/>
      <c r="M97" s="31"/>
      <c r="N97" s="31"/>
      <c r="O97" s="31"/>
      <c r="P97" s="265"/>
      <c r="Q97" s="266"/>
      <c r="R97" s="324" t="str">
        <f>IFERROR(COUNTIF(D97:O97,"=3")/COUNTIF(D97:O97,"&gt;0")," ")</f>
        <v xml:space="preserve"> </v>
      </c>
      <c r="S97" s="324"/>
      <c r="T97" s="43" t="str">
        <f t="shared" si="6"/>
        <v xml:space="preserve"> </v>
      </c>
    </row>
    <row r="98" spans="1:20" s="8" customFormat="1" ht="14.1" customHeight="1" outlineLevel="1" x14ac:dyDescent="0.3">
      <c r="A98" s="11">
        <f>+A97+1</f>
        <v>3</v>
      </c>
      <c r="B98" s="264" t="s">
        <v>179</v>
      </c>
      <c r="C98" s="264"/>
      <c r="D98" s="31"/>
      <c r="E98" s="31"/>
      <c r="F98" s="31"/>
      <c r="G98" s="31"/>
      <c r="H98" s="31"/>
      <c r="I98" s="31"/>
      <c r="J98" s="31"/>
      <c r="K98" s="31"/>
      <c r="L98" s="31"/>
      <c r="M98" s="31"/>
      <c r="N98" s="31"/>
      <c r="O98" s="31"/>
      <c r="P98" s="265"/>
      <c r="Q98" s="266"/>
      <c r="R98" s="324" t="str">
        <f>IFERROR(COUNTIF(D98:O98,"=3")/COUNTIF(D98:O98,"&gt;0")," ")</f>
        <v xml:space="preserve"> </v>
      </c>
      <c r="S98" s="324"/>
      <c r="T98" s="43" t="str">
        <f t="shared" si="6"/>
        <v xml:space="preserve"> </v>
      </c>
    </row>
    <row r="99" spans="1:20" s="8" customFormat="1" ht="14.1" customHeight="1" outlineLevel="1" x14ac:dyDescent="0.3">
      <c r="A99" s="11">
        <f>+A98+1</f>
        <v>4</v>
      </c>
      <c r="B99" s="264" t="s">
        <v>180</v>
      </c>
      <c r="C99" s="264"/>
      <c r="D99" s="31"/>
      <c r="E99" s="31"/>
      <c r="F99" s="31"/>
      <c r="G99" s="31"/>
      <c r="H99" s="31"/>
      <c r="I99" s="31"/>
      <c r="J99" s="31"/>
      <c r="K99" s="31"/>
      <c r="L99" s="31"/>
      <c r="M99" s="31"/>
      <c r="N99" s="31"/>
      <c r="O99" s="31"/>
      <c r="P99" s="265"/>
      <c r="Q99" s="266"/>
      <c r="R99" s="324" t="str">
        <f>IFERROR(COUNTIF(D99:O99,"=3")/COUNTIF(D99:O99,"&gt;0")," ")</f>
        <v xml:space="preserve"> </v>
      </c>
      <c r="S99" s="324"/>
      <c r="T99" s="43" t="str">
        <f t="shared" si="6"/>
        <v xml:space="preserve"> </v>
      </c>
    </row>
    <row r="100" spans="1:20" s="8" customFormat="1" ht="14.1" customHeight="1" x14ac:dyDescent="0.3">
      <c r="A100" s="11">
        <v>1</v>
      </c>
      <c r="B100" s="279" t="s">
        <v>181</v>
      </c>
      <c r="C100" s="280"/>
      <c r="D100" s="9"/>
      <c r="E100" s="9"/>
      <c r="F100" s="9"/>
      <c r="G100" s="9"/>
      <c r="H100" s="9"/>
      <c r="I100" s="9"/>
      <c r="J100" s="9"/>
      <c r="K100" s="9"/>
      <c r="L100" s="9"/>
      <c r="M100" s="9"/>
      <c r="N100" s="9"/>
      <c r="O100" s="9"/>
      <c r="P100" s="269"/>
      <c r="Q100" s="270"/>
      <c r="R100" s="269"/>
      <c r="S100" s="341"/>
      <c r="T100" s="42"/>
    </row>
    <row r="101" spans="1:20" s="8" customFormat="1" ht="14.1" customHeight="1" outlineLevel="1" x14ac:dyDescent="0.3">
      <c r="A101" s="11">
        <f>+A100+1</f>
        <v>2</v>
      </c>
      <c r="B101" s="277" t="s">
        <v>182</v>
      </c>
      <c r="C101" s="278"/>
      <c r="D101" s="31"/>
      <c r="E101" s="31"/>
      <c r="F101" s="31"/>
      <c r="G101" s="31"/>
      <c r="H101" s="31"/>
      <c r="I101" s="31"/>
      <c r="J101" s="31">
        <v>3</v>
      </c>
      <c r="K101" s="31"/>
      <c r="L101" s="31"/>
      <c r="M101" s="31"/>
      <c r="N101" s="31"/>
      <c r="O101" s="31"/>
      <c r="P101" s="265" t="s">
        <v>269</v>
      </c>
      <c r="Q101" s="266"/>
      <c r="R101" s="324">
        <f>IFERROR(COUNTIF(D101:O101,"=3")/COUNTIF(D101:O101,"&gt;0")," ")</f>
        <v>1</v>
      </c>
      <c r="S101" s="324"/>
      <c r="T101" s="43">
        <f t="shared" si="6"/>
        <v>1</v>
      </c>
    </row>
    <row r="102" spans="1:20" ht="14.1" customHeight="1" outlineLevel="1" x14ac:dyDescent="0.3">
      <c r="A102" s="11">
        <f>+A101+1</f>
        <v>3</v>
      </c>
      <c r="B102" s="277" t="s">
        <v>183</v>
      </c>
      <c r="C102" s="278"/>
      <c r="D102" s="31"/>
      <c r="E102" s="31"/>
      <c r="F102" s="31"/>
      <c r="G102" s="31"/>
      <c r="H102" s="31"/>
      <c r="I102" s="31"/>
      <c r="J102" s="31">
        <v>3</v>
      </c>
      <c r="K102" s="31"/>
      <c r="L102" s="31"/>
      <c r="M102" s="31"/>
      <c r="N102" s="31"/>
      <c r="O102" s="31"/>
      <c r="P102" s="265"/>
      <c r="Q102" s="266"/>
      <c r="R102" s="324">
        <f>IFERROR(COUNTIF(D102:O102,"=3")/COUNTIF(D102:O102,"&gt;0")," ")</f>
        <v>1</v>
      </c>
      <c r="S102" s="324"/>
      <c r="T102" s="43">
        <f t="shared" si="6"/>
        <v>1</v>
      </c>
    </row>
    <row r="103" spans="1:20" ht="14.1" customHeight="1" outlineLevel="1" x14ac:dyDescent="0.3">
      <c r="A103" s="11">
        <f>+A102+1</f>
        <v>4</v>
      </c>
      <c r="B103" s="277" t="s">
        <v>184</v>
      </c>
      <c r="C103" s="278"/>
      <c r="D103" s="31"/>
      <c r="E103" s="31"/>
      <c r="F103" s="31"/>
      <c r="G103" s="31"/>
      <c r="H103" s="31"/>
      <c r="I103" s="31"/>
      <c r="J103" s="31"/>
      <c r="K103" s="31"/>
      <c r="L103" s="31"/>
      <c r="M103" s="31"/>
      <c r="N103" s="31"/>
      <c r="O103" s="31"/>
      <c r="P103" s="265" t="s">
        <v>270</v>
      </c>
      <c r="Q103" s="266"/>
      <c r="R103" s="324" t="str">
        <f>IFERROR(COUNTIF(D103:O103,"=3")/COUNTIF(D103:O103,"&gt;0")," ")</f>
        <v xml:space="preserve"> </v>
      </c>
      <c r="S103" s="324"/>
      <c r="T103" s="43" t="str">
        <f t="shared" si="6"/>
        <v xml:space="preserve"> </v>
      </c>
    </row>
    <row r="104" spans="1:20" ht="14.1" customHeight="1" outlineLevel="1" x14ac:dyDescent="0.3">
      <c r="A104" s="11">
        <f>+A103+1</f>
        <v>5</v>
      </c>
      <c r="B104" s="12" t="s">
        <v>185</v>
      </c>
      <c r="C104" s="13"/>
      <c r="D104" s="38"/>
      <c r="E104" s="38"/>
      <c r="F104" s="38"/>
      <c r="G104" s="38"/>
      <c r="H104" s="38"/>
      <c r="I104" s="38"/>
      <c r="J104" s="38"/>
      <c r="K104" s="38"/>
      <c r="L104" s="38"/>
      <c r="M104" s="38"/>
      <c r="N104" s="38"/>
      <c r="O104" s="38"/>
      <c r="P104" s="265" t="s">
        <v>271</v>
      </c>
      <c r="Q104" s="266"/>
      <c r="R104" s="269"/>
      <c r="S104" s="341"/>
      <c r="T104" s="42"/>
    </row>
    <row r="105" spans="1:20" ht="14.1" customHeight="1" outlineLevel="1" x14ac:dyDescent="0.3">
      <c r="A105" s="11"/>
      <c r="B105" s="277" t="s">
        <v>272</v>
      </c>
      <c r="C105" s="278"/>
      <c r="D105" s="31"/>
      <c r="E105" s="31"/>
      <c r="F105" s="31"/>
      <c r="G105" s="31"/>
      <c r="H105" s="31"/>
      <c r="I105" s="31"/>
      <c r="J105" s="31">
        <v>2</v>
      </c>
      <c r="K105" s="31"/>
      <c r="L105" s="31"/>
      <c r="M105" s="31"/>
      <c r="N105" s="31"/>
      <c r="O105" s="31"/>
      <c r="P105" s="344" t="s">
        <v>273</v>
      </c>
      <c r="Q105" s="345"/>
      <c r="R105" s="269"/>
      <c r="S105" s="341"/>
      <c r="T105" s="42"/>
    </row>
    <row r="106" spans="1:20" s="8" customFormat="1" ht="14.1" customHeight="1" collapsed="1" x14ac:dyDescent="0.3">
      <c r="A106" s="11">
        <v>1</v>
      </c>
      <c r="B106" s="279" t="s">
        <v>186</v>
      </c>
      <c r="C106" s="280"/>
      <c r="D106" s="9"/>
      <c r="E106" s="9"/>
      <c r="F106" s="9"/>
      <c r="G106" s="9"/>
      <c r="H106" s="9"/>
      <c r="I106" s="9"/>
      <c r="J106" s="9"/>
      <c r="K106" s="9"/>
      <c r="L106" s="9"/>
      <c r="M106" s="9"/>
      <c r="N106" s="9"/>
      <c r="O106" s="9"/>
      <c r="P106" s="269"/>
      <c r="Q106" s="270"/>
      <c r="R106" s="269"/>
      <c r="S106" s="341"/>
      <c r="T106" s="42"/>
    </row>
    <row r="107" spans="1:20" s="8" customFormat="1" ht="14.1" hidden="1" customHeight="1" outlineLevel="1" x14ac:dyDescent="0.3">
      <c r="A107" s="11">
        <f t="shared" ref="A107:A113" si="8">+A106+1</f>
        <v>2</v>
      </c>
      <c r="B107" s="264" t="s">
        <v>187</v>
      </c>
      <c r="C107" s="264"/>
      <c r="D107" s="9"/>
      <c r="E107" s="9"/>
      <c r="F107" s="9"/>
      <c r="G107" s="9"/>
      <c r="H107" s="9"/>
      <c r="I107" s="9"/>
      <c r="J107" s="9"/>
      <c r="K107" s="9"/>
      <c r="L107" s="9"/>
      <c r="M107" s="9"/>
      <c r="N107" s="9"/>
      <c r="O107" s="9"/>
      <c r="P107" s="269"/>
      <c r="Q107" s="270"/>
      <c r="R107" s="269"/>
      <c r="S107" s="341"/>
      <c r="T107" s="42"/>
    </row>
    <row r="108" spans="1:20" s="8" customFormat="1" ht="14.1" hidden="1" customHeight="1" outlineLevel="1" x14ac:dyDescent="0.3">
      <c r="A108" s="11">
        <f t="shared" si="8"/>
        <v>3</v>
      </c>
      <c r="B108" s="264" t="s">
        <v>188</v>
      </c>
      <c r="C108" s="264"/>
      <c r="D108" s="9"/>
      <c r="E108" s="9"/>
      <c r="F108" s="9"/>
      <c r="G108" s="9"/>
      <c r="H108" s="9"/>
      <c r="I108" s="9"/>
      <c r="J108" s="9"/>
      <c r="K108" s="9"/>
      <c r="L108" s="9"/>
      <c r="M108" s="9"/>
      <c r="N108" s="9"/>
      <c r="O108" s="9"/>
      <c r="P108" s="269"/>
      <c r="Q108" s="270"/>
      <c r="R108" s="269"/>
      <c r="S108" s="341"/>
      <c r="T108" s="42"/>
    </row>
    <row r="109" spans="1:20" s="8" customFormat="1" ht="14.1" hidden="1" customHeight="1" outlineLevel="1" x14ac:dyDescent="0.3">
      <c r="A109" s="11">
        <f t="shared" si="8"/>
        <v>4</v>
      </c>
      <c r="B109" s="264" t="s">
        <v>189</v>
      </c>
      <c r="C109" s="264"/>
      <c r="D109" s="9"/>
      <c r="E109" s="9"/>
      <c r="F109" s="9"/>
      <c r="G109" s="9"/>
      <c r="H109" s="9"/>
      <c r="I109" s="9"/>
      <c r="J109" s="9"/>
      <c r="K109" s="9"/>
      <c r="L109" s="9"/>
      <c r="M109" s="9"/>
      <c r="N109" s="9"/>
      <c r="O109" s="9"/>
      <c r="P109" s="269"/>
      <c r="Q109" s="270"/>
      <c r="R109" s="269"/>
      <c r="S109" s="341"/>
      <c r="T109" s="42"/>
    </row>
    <row r="110" spans="1:20" s="8" customFormat="1" ht="14.1" hidden="1" customHeight="1" outlineLevel="1" x14ac:dyDescent="0.3">
      <c r="A110" s="11">
        <f t="shared" si="8"/>
        <v>5</v>
      </c>
      <c r="B110" s="264" t="s">
        <v>190</v>
      </c>
      <c r="C110" s="264"/>
      <c r="D110" s="9"/>
      <c r="E110" s="9"/>
      <c r="F110" s="9"/>
      <c r="G110" s="9"/>
      <c r="H110" s="9"/>
      <c r="I110" s="9"/>
      <c r="J110" s="9"/>
      <c r="K110" s="9"/>
      <c r="L110" s="9"/>
      <c r="M110" s="9"/>
      <c r="N110" s="9"/>
      <c r="O110" s="9"/>
      <c r="P110" s="269"/>
      <c r="Q110" s="270"/>
      <c r="R110" s="269"/>
      <c r="S110" s="341"/>
      <c r="T110" s="42"/>
    </row>
    <row r="111" spans="1:20" s="8" customFormat="1" ht="14.1" hidden="1" customHeight="1" outlineLevel="1" x14ac:dyDescent="0.3">
      <c r="A111" s="11">
        <f t="shared" si="8"/>
        <v>6</v>
      </c>
      <c r="B111" s="264" t="s">
        <v>191</v>
      </c>
      <c r="C111" s="264"/>
      <c r="D111" s="9"/>
      <c r="E111" s="9"/>
      <c r="F111" s="9"/>
      <c r="G111" s="9"/>
      <c r="H111" s="9"/>
      <c r="I111" s="9"/>
      <c r="J111" s="9"/>
      <c r="K111" s="9"/>
      <c r="L111" s="9"/>
      <c r="M111" s="9"/>
      <c r="N111" s="9"/>
      <c r="O111" s="9"/>
      <c r="P111" s="269"/>
      <c r="Q111" s="270"/>
      <c r="R111" s="269"/>
      <c r="S111" s="341"/>
      <c r="T111" s="42"/>
    </row>
    <row r="112" spans="1:20" s="8" customFormat="1" ht="14.1" hidden="1" customHeight="1" outlineLevel="1" x14ac:dyDescent="0.3">
      <c r="A112" s="11">
        <f t="shared" si="8"/>
        <v>7</v>
      </c>
      <c r="B112" s="264" t="s">
        <v>192</v>
      </c>
      <c r="C112" s="264"/>
      <c r="D112" s="9"/>
      <c r="E112" s="9"/>
      <c r="F112" s="9"/>
      <c r="G112" s="9"/>
      <c r="H112" s="9"/>
      <c r="I112" s="9"/>
      <c r="J112" s="9"/>
      <c r="K112" s="9"/>
      <c r="L112" s="9"/>
      <c r="M112" s="9"/>
      <c r="N112" s="9"/>
      <c r="O112" s="9"/>
      <c r="P112" s="269"/>
      <c r="Q112" s="270"/>
      <c r="R112" s="269"/>
      <c r="S112" s="341"/>
      <c r="T112" s="42"/>
    </row>
    <row r="113" spans="1:20" s="8" customFormat="1" ht="14.1" hidden="1" customHeight="1" outlineLevel="1" x14ac:dyDescent="0.3">
      <c r="A113" s="11">
        <f t="shared" si="8"/>
        <v>8</v>
      </c>
      <c r="B113" s="264" t="s">
        <v>193</v>
      </c>
      <c r="C113" s="264"/>
      <c r="D113" s="9"/>
      <c r="E113" s="9"/>
      <c r="F113" s="9"/>
      <c r="G113" s="9"/>
      <c r="H113" s="9"/>
      <c r="I113" s="9"/>
      <c r="J113" s="9"/>
      <c r="K113" s="9"/>
      <c r="L113" s="9"/>
      <c r="M113" s="9"/>
      <c r="N113" s="9"/>
      <c r="O113" s="9"/>
      <c r="P113" s="269"/>
      <c r="Q113" s="270"/>
      <c r="R113" s="269"/>
      <c r="S113" s="341"/>
      <c r="T113" s="42"/>
    </row>
    <row r="114" spans="1:20" s="8" customFormat="1" ht="14.1" hidden="1" customHeight="1" outlineLevel="1" x14ac:dyDescent="0.3">
      <c r="A114" s="11"/>
      <c r="B114" s="273"/>
      <c r="C114" s="274"/>
      <c r="D114" s="9"/>
      <c r="E114" s="9"/>
      <c r="F114" s="9"/>
      <c r="G114" s="9"/>
      <c r="H114" s="9"/>
      <c r="I114" s="9"/>
      <c r="J114" s="9"/>
      <c r="K114" s="9"/>
      <c r="L114" s="9"/>
      <c r="M114" s="9"/>
      <c r="N114" s="9"/>
      <c r="O114" s="9"/>
      <c r="P114" s="269"/>
      <c r="Q114" s="270"/>
      <c r="R114" s="269"/>
      <c r="S114" s="341"/>
      <c r="T114" s="42"/>
    </row>
    <row r="115" spans="1:20" s="8" customFormat="1" ht="14.1" customHeight="1" x14ac:dyDescent="0.3">
      <c r="A115" s="11">
        <v>1</v>
      </c>
      <c r="B115" s="268" t="s">
        <v>194</v>
      </c>
      <c r="C115" s="268"/>
      <c r="D115" s="9"/>
      <c r="E115" s="9"/>
      <c r="F115" s="9"/>
      <c r="G115" s="9"/>
      <c r="H115" s="9"/>
      <c r="I115" s="9"/>
      <c r="J115" s="9"/>
      <c r="K115" s="9"/>
      <c r="L115" s="9"/>
      <c r="M115" s="9"/>
      <c r="N115" s="9"/>
      <c r="O115" s="9"/>
      <c r="P115" s="269"/>
      <c r="Q115" s="270"/>
      <c r="R115" s="269"/>
      <c r="S115" s="341"/>
      <c r="T115" s="42"/>
    </row>
    <row r="116" spans="1:20" s="8" customFormat="1" ht="14.1" customHeight="1" outlineLevel="1" x14ac:dyDescent="0.3">
      <c r="A116" s="11">
        <f t="shared" ref="A116:A123" si="9">+A115+1</f>
        <v>2</v>
      </c>
      <c r="B116" s="277" t="s">
        <v>195</v>
      </c>
      <c r="C116" s="278"/>
      <c r="D116" s="31"/>
      <c r="E116" s="31"/>
      <c r="F116" s="31"/>
      <c r="G116" s="31"/>
      <c r="H116" s="31"/>
      <c r="I116" s="31"/>
      <c r="J116" s="31">
        <v>3</v>
      </c>
      <c r="K116" s="31"/>
      <c r="L116" s="31"/>
      <c r="M116" s="31"/>
      <c r="N116" s="31"/>
      <c r="O116" s="31"/>
      <c r="P116" s="265" t="s">
        <v>274</v>
      </c>
      <c r="Q116" s="266"/>
      <c r="R116" s="324">
        <f t="shared" ref="R116:R123" si="10">IFERROR(COUNTIF(D116:O116,"=3")/COUNTIF(D116:O116,"&gt;0")," ")</f>
        <v>1</v>
      </c>
      <c r="S116" s="324"/>
      <c r="T116" s="43">
        <f t="shared" si="6"/>
        <v>1</v>
      </c>
    </row>
    <row r="117" spans="1:20" s="8" customFormat="1" ht="14.1" customHeight="1" outlineLevel="1" x14ac:dyDescent="0.3">
      <c r="A117" s="11">
        <f t="shared" si="9"/>
        <v>3</v>
      </c>
      <c r="B117" s="277" t="s">
        <v>196</v>
      </c>
      <c r="C117" s="278"/>
      <c r="D117" s="31"/>
      <c r="E117" s="31"/>
      <c r="F117" s="31"/>
      <c r="G117" s="31"/>
      <c r="H117" s="31"/>
      <c r="I117" s="31"/>
      <c r="J117" s="31">
        <v>2</v>
      </c>
      <c r="K117" s="31"/>
      <c r="L117" s="31"/>
      <c r="M117" s="31"/>
      <c r="N117" s="31"/>
      <c r="O117" s="31"/>
      <c r="P117" s="265" t="s">
        <v>275</v>
      </c>
      <c r="Q117" s="266"/>
      <c r="R117" s="324">
        <f t="shared" si="10"/>
        <v>0</v>
      </c>
      <c r="S117" s="324"/>
      <c r="T117" s="43">
        <f t="shared" si="6"/>
        <v>0</v>
      </c>
    </row>
    <row r="118" spans="1:20" s="8" customFormat="1" ht="30" customHeight="1" outlineLevel="1" x14ac:dyDescent="0.3">
      <c r="A118" s="11">
        <f t="shared" si="9"/>
        <v>4</v>
      </c>
      <c r="B118" s="271" t="s">
        <v>197</v>
      </c>
      <c r="C118" s="272"/>
      <c r="D118" s="31"/>
      <c r="E118" s="31"/>
      <c r="F118" s="31"/>
      <c r="G118" s="31"/>
      <c r="H118" s="31"/>
      <c r="I118" s="31"/>
      <c r="J118" s="31">
        <v>2</v>
      </c>
      <c r="K118" s="31"/>
      <c r="L118" s="31"/>
      <c r="M118" s="31"/>
      <c r="N118" s="31"/>
      <c r="O118" s="31"/>
      <c r="P118" s="265" t="s">
        <v>276</v>
      </c>
      <c r="Q118" s="266"/>
      <c r="R118" s="324">
        <f t="shared" si="10"/>
        <v>0</v>
      </c>
      <c r="S118" s="324"/>
      <c r="T118" s="43">
        <f t="shared" si="6"/>
        <v>0</v>
      </c>
    </row>
    <row r="119" spans="1:20" s="8" customFormat="1" ht="27.75" customHeight="1" outlineLevel="1" x14ac:dyDescent="0.3">
      <c r="A119" s="11">
        <f t="shared" si="9"/>
        <v>5</v>
      </c>
      <c r="B119" s="271" t="s">
        <v>198</v>
      </c>
      <c r="C119" s="272"/>
      <c r="D119" s="31"/>
      <c r="E119" s="31"/>
      <c r="F119" s="31"/>
      <c r="G119" s="31"/>
      <c r="H119" s="31"/>
      <c r="I119" s="31"/>
      <c r="J119" s="31">
        <v>2</v>
      </c>
      <c r="K119" s="31"/>
      <c r="L119" s="31"/>
      <c r="M119" s="31"/>
      <c r="N119" s="31"/>
      <c r="O119" s="31"/>
      <c r="P119" s="342" t="s">
        <v>277</v>
      </c>
      <c r="Q119" s="343"/>
      <c r="R119" s="324">
        <f t="shared" si="10"/>
        <v>0</v>
      </c>
      <c r="S119" s="324"/>
      <c r="T119" s="43">
        <f t="shared" si="6"/>
        <v>0</v>
      </c>
    </row>
    <row r="120" spans="1:20" s="8" customFormat="1" ht="30" customHeight="1" outlineLevel="1" x14ac:dyDescent="0.3">
      <c r="A120" s="11">
        <f t="shared" si="9"/>
        <v>6</v>
      </c>
      <c r="B120" s="271" t="s">
        <v>199</v>
      </c>
      <c r="C120" s="272"/>
      <c r="D120" s="31"/>
      <c r="E120" s="31"/>
      <c r="F120" s="31"/>
      <c r="G120" s="31"/>
      <c r="H120" s="31"/>
      <c r="I120" s="31"/>
      <c r="J120" s="31">
        <v>3</v>
      </c>
      <c r="K120" s="31"/>
      <c r="L120" s="31"/>
      <c r="M120" s="31"/>
      <c r="N120" s="31"/>
      <c r="O120" s="31"/>
      <c r="P120" s="265" t="s">
        <v>275</v>
      </c>
      <c r="Q120" s="266"/>
      <c r="R120" s="324">
        <f t="shared" si="10"/>
        <v>1</v>
      </c>
      <c r="S120" s="324"/>
      <c r="T120" s="43">
        <f t="shared" si="6"/>
        <v>1</v>
      </c>
    </row>
    <row r="121" spans="1:20" s="8" customFormat="1" ht="14.1" customHeight="1" outlineLevel="1" x14ac:dyDescent="0.3">
      <c r="A121" s="11">
        <f t="shared" si="9"/>
        <v>7</v>
      </c>
      <c r="B121" s="277" t="s">
        <v>200</v>
      </c>
      <c r="C121" s="278"/>
      <c r="D121" s="38"/>
      <c r="E121" s="38"/>
      <c r="F121" s="38"/>
      <c r="G121" s="38"/>
      <c r="H121" s="38"/>
      <c r="I121" s="38"/>
      <c r="J121" s="38"/>
      <c r="K121" s="38"/>
      <c r="L121" s="38"/>
      <c r="M121" s="38"/>
      <c r="N121" s="38"/>
      <c r="O121" s="38"/>
      <c r="P121" s="265" t="s">
        <v>278</v>
      </c>
      <c r="Q121" s="266"/>
      <c r="R121" s="324" t="str">
        <f t="shared" si="10"/>
        <v xml:space="preserve"> </v>
      </c>
      <c r="S121" s="324"/>
      <c r="T121" s="43" t="str">
        <f t="shared" si="6"/>
        <v xml:space="preserve"> </v>
      </c>
    </row>
    <row r="122" spans="1:20" s="8" customFormat="1" ht="14.1" customHeight="1" outlineLevel="1" x14ac:dyDescent="0.3">
      <c r="A122" s="11">
        <f t="shared" si="9"/>
        <v>8</v>
      </c>
      <c r="B122" s="277" t="s">
        <v>201</v>
      </c>
      <c r="C122" s="278"/>
      <c r="D122" s="31"/>
      <c r="E122" s="31"/>
      <c r="F122" s="31"/>
      <c r="G122" s="31"/>
      <c r="H122" s="31"/>
      <c r="I122" s="31"/>
      <c r="J122" s="31">
        <v>2</v>
      </c>
      <c r="K122" s="31"/>
      <c r="L122" s="31"/>
      <c r="M122" s="31"/>
      <c r="N122" s="31"/>
      <c r="O122" s="31"/>
      <c r="P122" s="265" t="s">
        <v>275</v>
      </c>
      <c r="Q122" s="266"/>
      <c r="R122" s="324">
        <f t="shared" si="10"/>
        <v>0</v>
      </c>
      <c r="S122" s="324"/>
      <c r="T122" s="43">
        <f t="shared" si="6"/>
        <v>0</v>
      </c>
    </row>
    <row r="123" spans="1:20" s="8" customFormat="1" ht="14.1" customHeight="1" outlineLevel="1" x14ac:dyDescent="0.3">
      <c r="A123" s="11">
        <f t="shared" si="9"/>
        <v>9</v>
      </c>
      <c r="B123" s="277" t="s">
        <v>202</v>
      </c>
      <c r="C123" s="278"/>
      <c r="D123" s="38"/>
      <c r="E123" s="38"/>
      <c r="F123" s="38"/>
      <c r="G123" s="38"/>
      <c r="H123" s="38"/>
      <c r="I123" s="38"/>
      <c r="J123" s="38"/>
      <c r="K123" s="38"/>
      <c r="L123" s="38"/>
      <c r="M123" s="38"/>
      <c r="N123" s="38"/>
      <c r="O123" s="38"/>
      <c r="P123" s="265" t="s">
        <v>279</v>
      </c>
      <c r="Q123" s="266"/>
      <c r="R123" s="338" t="str">
        <f t="shared" si="10"/>
        <v xml:space="preserve"> </v>
      </c>
      <c r="S123" s="339"/>
      <c r="T123" s="43" t="str">
        <f t="shared" si="6"/>
        <v xml:space="preserve"> </v>
      </c>
    </row>
    <row r="124" spans="1:20" s="8" customFormat="1" ht="14.1" customHeight="1" outlineLevel="1" x14ac:dyDescent="0.3">
      <c r="A124" s="11"/>
      <c r="B124" s="273"/>
      <c r="C124" s="274"/>
      <c r="D124" s="9"/>
      <c r="E124" s="9"/>
      <c r="F124" s="9"/>
      <c r="G124" s="9"/>
      <c r="H124" s="9"/>
      <c r="I124" s="9"/>
      <c r="J124" s="9"/>
      <c r="K124" s="9"/>
      <c r="L124" s="9"/>
      <c r="M124" s="9"/>
      <c r="N124" s="9"/>
      <c r="O124" s="9"/>
      <c r="P124" s="269"/>
      <c r="Q124" s="270"/>
      <c r="R124" s="269"/>
      <c r="S124" s="341"/>
      <c r="T124" s="42"/>
    </row>
    <row r="125" spans="1:20" s="8" customFormat="1" ht="14.1" customHeight="1" x14ac:dyDescent="0.3">
      <c r="A125" s="11">
        <v>1</v>
      </c>
      <c r="B125" s="268" t="s">
        <v>203</v>
      </c>
      <c r="C125" s="268"/>
      <c r="D125" s="9"/>
      <c r="E125" s="9"/>
      <c r="F125" s="9"/>
      <c r="G125" s="9"/>
      <c r="H125" s="9"/>
      <c r="I125" s="9"/>
      <c r="J125" s="9"/>
      <c r="K125" s="9"/>
      <c r="L125" s="9"/>
      <c r="M125" s="9"/>
      <c r="N125" s="9"/>
      <c r="O125" s="9"/>
      <c r="P125" s="269"/>
      <c r="Q125" s="270"/>
      <c r="R125" s="269"/>
      <c r="S125" s="341"/>
      <c r="T125" s="42"/>
    </row>
    <row r="126" spans="1:20" s="8" customFormat="1" ht="14.1" customHeight="1" outlineLevel="1" x14ac:dyDescent="0.3">
      <c r="A126" s="11">
        <f t="shared" ref="A126:A131" si="11">+A125+1</f>
        <v>2</v>
      </c>
      <c r="B126" s="277" t="s">
        <v>204</v>
      </c>
      <c r="C126" s="278"/>
      <c r="D126" s="31"/>
      <c r="E126" s="31"/>
      <c r="F126" s="31"/>
      <c r="G126" s="31"/>
      <c r="H126" s="31"/>
      <c r="I126" s="31"/>
      <c r="J126" s="31"/>
      <c r="K126" s="31"/>
      <c r="L126" s="31"/>
      <c r="M126" s="31"/>
      <c r="N126" s="31"/>
      <c r="O126" s="31"/>
      <c r="P126" s="265" t="s">
        <v>280</v>
      </c>
      <c r="Q126" s="266"/>
      <c r="R126" s="324" t="str">
        <f t="shared" ref="R126:R131" si="12">IFERROR(COUNTIF(D126:O126,"=3")/COUNTIF(D126:O126,"&gt;0")," ")</f>
        <v xml:space="preserve"> </v>
      </c>
      <c r="S126" s="324"/>
      <c r="T126" s="43" t="str">
        <f t="shared" si="6"/>
        <v xml:space="preserve"> </v>
      </c>
    </row>
    <row r="127" spans="1:20" ht="13.5" customHeight="1" outlineLevel="1" x14ac:dyDescent="0.3">
      <c r="A127" s="11">
        <f>+A126+1</f>
        <v>3</v>
      </c>
      <c r="B127" s="264" t="s">
        <v>205</v>
      </c>
      <c r="C127" s="264"/>
      <c r="D127" s="31"/>
      <c r="E127" s="31"/>
      <c r="F127" s="31"/>
      <c r="G127" s="31"/>
      <c r="H127" s="31"/>
      <c r="I127" s="31"/>
      <c r="J127" s="31"/>
      <c r="K127" s="31"/>
      <c r="L127" s="31"/>
      <c r="M127" s="31"/>
      <c r="N127" s="31"/>
      <c r="O127" s="31"/>
      <c r="P127" s="265" t="s">
        <v>280</v>
      </c>
      <c r="Q127" s="266"/>
      <c r="R127" s="324" t="str">
        <f t="shared" si="12"/>
        <v xml:space="preserve"> </v>
      </c>
      <c r="S127" s="324"/>
      <c r="T127" s="43" t="str">
        <f t="shared" si="6"/>
        <v xml:space="preserve"> </v>
      </c>
    </row>
    <row r="128" spans="1:20" ht="14.1" customHeight="1" outlineLevel="1" x14ac:dyDescent="0.3">
      <c r="A128" s="11">
        <f t="shared" si="11"/>
        <v>4</v>
      </c>
      <c r="B128" s="264" t="s">
        <v>206</v>
      </c>
      <c r="C128" s="264"/>
      <c r="D128" s="31"/>
      <c r="E128" s="31"/>
      <c r="F128" s="31"/>
      <c r="G128" s="31"/>
      <c r="H128" s="31"/>
      <c r="I128" s="31"/>
      <c r="J128" s="31"/>
      <c r="K128" s="31"/>
      <c r="L128" s="31"/>
      <c r="M128" s="31"/>
      <c r="N128" s="31"/>
      <c r="O128" s="31"/>
      <c r="P128" s="265" t="s">
        <v>281</v>
      </c>
      <c r="Q128" s="266"/>
      <c r="R128" s="324" t="str">
        <f t="shared" si="12"/>
        <v xml:space="preserve"> </v>
      </c>
      <c r="S128" s="324"/>
      <c r="T128" s="43" t="str">
        <f t="shared" si="6"/>
        <v xml:space="preserve"> </v>
      </c>
    </row>
    <row r="129" spans="1:20" ht="14.1" customHeight="1" outlineLevel="1" x14ac:dyDescent="0.3">
      <c r="A129" s="11">
        <f t="shared" si="11"/>
        <v>5</v>
      </c>
      <c r="B129" s="264" t="s">
        <v>207</v>
      </c>
      <c r="C129" s="264"/>
      <c r="D129" s="31"/>
      <c r="E129" s="31"/>
      <c r="F129" s="31"/>
      <c r="G129" s="31"/>
      <c r="H129" s="31"/>
      <c r="I129" s="31"/>
      <c r="J129" s="31"/>
      <c r="K129" s="31"/>
      <c r="L129" s="31"/>
      <c r="M129" s="31"/>
      <c r="N129" s="31"/>
      <c r="O129" s="31"/>
      <c r="P129" s="265" t="s">
        <v>282</v>
      </c>
      <c r="Q129" s="266"/>
      <c r="R129" s="324" t="str">
        <f t="shared" si="12"/>
        <v xml:space="preserve"> </v>
      </c>
      <c r="S129" s="324"/>
      <c r="T129" s="43" t="str">
        <f t="shared" si="6"/>
        <v xml:space="preserve"> </v>
      </c>
    </row>
    <row r="130" spans="1:20" ht="13.5" customHeight="1" outlineLevel="1" x14ac:dyDescent="0.3">
      <c r="A130" s="11">
        <f t="shared" si="11"/>
        <v>6</v>
      </c>
      <c r="B130" s="277" t="s">
        <v>208</v>
      </c>
      <c r="C130" s="278"/>
      <c r="D130" s="31"/>
      <c r="E130" s="31"/>
      <c r="F130" s="31"/>
      <c r="G130" s="31"/>
      <c r="H130" s="31"/>
      <c r="I130" s="31"/>
      <c r="J130" s="31"/>
      <c r="K130" s="31"/>
      <c r="L130" s="31"/>
      <c r="M130" s="31"/>
      <c r="N130" s="31"/>
      <c r="O130" s="31"/>
      <c r="P130" s="265" t="s">
        <v>283</v>
      </c>
      <c r="Q130" s="266"/>
      <c r="R130" s="324" t="str">
        <f t="shared" si="12"/>
        <v xml:space="preserve"> </v>
      </c>
      <c r="S130" s="324"/>
      <c r="T130" s="43" t="str">
        <f t="shared" si="6"/>
        <v xml:space="preserve"> </v>
      </c>
    </row>
    <row r="131" spans="1:20" ht="14.1" customHeight="1" outlineLevel="1" x14ac:dyDescent="0.3">
      <c r="A131" s="11">
        <f t="shared" si="11"/>
        <v>7</v>
      </c>
      <c r="B131" s="264" t="s">
        <v>209</v>
      </c>
      <c r="C131" s="264"/>
      <c r="D131" s="31"/>
      <c r="E131" s="31"/>
      <c r="F131" s="31"/>
      <c r="G131" s="31"/>
      <c r="H131" s="31"/>
      <c r="I131" s="31"/>
      <c r="J131" s="31"/>
      <c r="K131" s="31"/>
      <c r="L131" s="31"/>
      <c r="M131" s="31"/>
      <c r="N131" s="31"/>
      <c r="O131" s="31"/>
      <c r="P131" s="265" t="s">
        <v>284</v>
      </c>
      <c r="Q131" s="266"/>
      <c r="R131" s="324" t="str">
        <f t="shared" si="12"/>
        <v xml:space="preserve"> </v>
      </c>
      <c r="S131" s="324"/>
      <c r="T131" s="43" t="str">
        <f t="shared" si="6"/>
        <v xml:space="preserve"> </v>
      </c>
    </row>
    <row r="132" spans="1:20" ht="14.1" customHeight="1" outlineLevel="1" x14ac:dyDescent="0.3">
      <c r="A132" s="11"/>
      <c r="B132" s="264"/>
      <c r="C132" s="264"/>
      <c r="D132" s="9"/>
      <c r="E132" s="9"/>
      <c r="F132" s="9"/>
      <c r="G132" s="9"/>
      <c r="H132" s="9"/>
      <c r="I132" s="9"/>
      <c r="J132" s="9"/>
      <c r="K132" s="9"/>
      <c r="L132" s="9"/>
      <c r="M132" s="9"/>
      <c r="N132" s="9"/>
      <c r="O132" s="9"/>
      <c r="P132" s="269"/>
      <c r="Q132" s="270"/>
      <c r="R132" s="269"/>
      <c r="S132" s="341"/>
      <c r="T132" s="42"/>
    </row>
    <row r="133" spans="1:20" s="8" customFormat="1" ht="14.1" customHeight="1" x14ac:dyDescent="0.3">
      <c r="A133" s="11">
        <f t="shared" ref="A133:A146" si="13">+A132+1</f>
        <v>1</v>
      </c>
      <c r="B133" s="268" t="s">
        <v>210</v>
      </c>
      <c r="C133" s="268"/>
      <c r="D133" s="9"/>
      <c r="E133" s="9"/>
      <c r="F133" s="9"/>
      <c r="G133" s="9"/>
      <c r="H133" s="9"/>
      <c r="I133" s="9"/>
      <c r="J133" s="9"/>
      <c r="K133" s="9"/>
      <c r="L133" s="9"/>
      <c r="M133" s="9"/>
      <c r="N133" s="9"/>
      <c r="O133" s="9"/>
      <c r="P133" s="269"/>
      <c r="Q133" s="270"/>
      <c r="R133" s="269"/>
      <c r="S133" s="341"/>
      <c r="T133" s="42"/>
    </row>
    <row r="134" spans="1:20" s="8" customFormat="1" ht="14.1" customHeight="1" outlineLevel="1" x14ac:dyDescent="0.3">
      <c r="A134" s="11">
        <f t="shared" si="13"/>
        <v>2</v>
      </c>
      <c r="B134" s="275" t="s">
        <v>211</v>
      </c>
      <c r="C134" s="276"/>
      <c r="D134" s="31"/>
      <c r="E134" s="31"/>
      <c r="F134" s="31"/>
      <c r="G134" s="31"/>
      <c r="H134" s="31"/>
      <c r="I134" s="31"/>
      <c r="J134" s="31"/>
      <c r="K134" s="31"/>
      <c r="L134" s="31"/>
      <c r="M134" s="31"/>
      <c r="N134" s="31"/>
      <c r="O134" s="31"/>
      <c r="P134" s="265" t="s">
        <v>285</v>
      </c>
      <c r="Q134" s="266"/>
      <c r="R134" s="324" t="str">
        <f t="shared" ref="R134:R146" si="14">IFERROR(COUNTIF(D134:O134,"=3")/COUNTIF(D134:O134,"&gt;0")," ")</f>
        <v xml:space="preserve"> </v>
      </c>
      <c r="S134" s="324"/>
      <c r="T134" s="43" t="str">
        <f t="shared" si="6"/>
        <v xml:space="preserve"> </v>
      </c>
    </row>
    <row r="135" spans="1:20" ht="14.1" customHeight="1" outlineLevel="1" x14ac:dyDescent="0.3">
      <c r="A135" s="11">
        <f t="shared" si="13"/>
        <v>3</v>
      </c>
      <c r="B135" s="275" t="s">
        <v>212</v>
      </c>
      <c r="C135" s="276"/>
      <c r="D135" s="31"/>
      <c r="E135" s="31"/>
      <c r="F135" s="31"/>
      <c r="G135" s="31"/>
      <c r="H135" s="31"/>
      <c r="I135" s="31"/>
      <c r="J135" s="31"/>
      <c r="K135" s="31"/>
      <c r="L135" s="31"/>
      <c r="M135" s="31"/>
      <c r="N135" s="31"/>
      <c r="O135" s="31"/>
      <c r="P135" s="265"/>
      <c r="Q135" s="266"/>
      <c r="R135" s="324" t="str">
        <f t="shared" si="14"/>
        <v xml:space="preserve"> </v>
      </c>
      <c r="S135" s="324"/>
      <c r="T135" s="43" t="str">
        <f t="shared" si="6"/>
        <v xml:space="preserve"> </v>
      </c>
    </row>
    <row r="136" spans="1:20" ht="14.1" customHeight="1" outlineLevel="1" x14ac:dyDescent="0.3">
      <c r="A136" s="11">
        <f t="shared" si="13"/>
        <v>4</v>
      </c>
      <c r="B136" s="275" t="s">
        <v>213</v>
      </c>
      <c r="C136" s="276"/>
      <c r="D136" s="31"/>
      <c r="E136" s="31"/>
      <c r="F136" s="31"/>
      <c r="G136" s="31"/>
      <c r="H136" s="31"/>
      <c r="I136" s="31"/>
      <c r="J136" s="31"/>
      <c r="K136" s="31"/>
      <c r="L136" s="31"/>
      <c r="M136" s="31"/>
      <c r="N136" s="31"/>
      <c r="O136" s="31"/>
      <c r="P136" s="265"/>
      <c r="Q136" s="266"/>
      <c r="R136" s="324" t="str">
        <f t="shared" si="14"/>
        <v xml:space="preserve"> </v>
      </c>
      <c r="S136" s="324"/>
      <c r="T136" s="43" t="str">
        <f t="shared" si="6"/>
        <v xml:space="preserve"> </v>
      </c>
    </row>
    <row r="137" spans="1:20" ht="14.1" customHeight="1" outlineLevel="1" x14ac:dyDescent="0.3">
      <c r="A137" s="11">
        <f t="shared" si="13"/>
        <v>5</v>
      </c>
      <c r="B137" s="275" t="s">
        <v>214</v>
      </c>
      <c r="C137" s="276"/>
      <c r="D137" s="31"/>
      <c r="E137" s="31"/>
      <c r="F137" s="31"/>
      <c r="G137" s="31"/>
      <c r="H137" s="31"/>
      <c r="I137" s="31"/>
      <c r="J137" s="31"/>
      <c r="K137" s="31"/>
      <c r="L137" s="31"/>
      <c r="M137" s="31"/>
      <c r="N137" s="31"/>
      <c r="O137" s="31"/>
      <c r="P137" s="265"/>
      <c r="Q137" s="266"/>
      <c r="R137" s="324" t="str">
        <f t="shared" si="14"/>
        <v xml:space="preserve"> </v>
      </c>
      <c r="S137" s="324"/>
      <c r="T137" s="43" t="str">
        <f t="shared" si="6"/>
        <v xml:space="preserve"> </v>
      </c>
    </row>
    <row r="138" spans="1:20" s="8" customFormat="1" ht="14.1" customHeight="1" outlineLevel="1" x14ac:dyDescent="0.3">
      <c r="A138" s="11">
        <f t="shared" si="13"/>
        <v>6</v>
      </c>
      <c r="B138" s="275" t="s">
        <v>215</v>
      </c>
      <c r="C138" s="276"/>
      <c r="D138" s="31"/>
      <c r="E138" s="31"/>
      <c r="F138" s="31"/>
      <c r="G138" s="31"/>
      <c r="H138" s="31"/>
      <c r="I138" s="31"/>
      <c r="J138" s="31"/>
      <c r="K138" s="31"/>
      <c r="L138" s="31"/>
      <c r="M138" s="31"/>
      <c r="N138" s="31"/>
      <c r="O138" s="31"/>
      <c r="P138" s="265"/>
      <c r="Q138" s="266"/>
      <c r="R138" s="324" t="str">
        <f t="shared" si="14"/>
        <v xml:space="preserve"> </v>
      </c>
      <c r="S138" s="324"/>
      <c r="T138" s="43" t="str">
        <f t="shared" si="6"/>
        <v xml:space="preserve"> </v>
      </c>
    </row>
    <row r="139" spans="1:20" ht="14.1" customHeight="1" outlineLevel="1" x14ac:dyDescent="0.3">
      <c r="A139" s="11">
        <f t="shared" si="13"/>
        <v>7</v>
      </c>
      <c r="B139" s="275" t="s">
        <v>216</v>
      </c>
      <c r="C139" s="276"/>
      <c r="D139" s="31"/>
      <c r="E139" s="31"/>
      <c r="F139" s="31"/>
      <c r="G139" s="31"/>
      <c r="H139" s="31"/>
      <c r="I139" s="31"/>
      <c r="J139" s="31"/>
      <c r="K139" s="31"/>
      <c r="L139" s="31"/>
      <c r="M139" s="31"/>
      <c r="N139" s="31"/>
      <c r="O139" s="31"/>
      <c r="P139" s="265"/>
      <c r="Q139" s="266"/>
      <c r="R139" s="324" t="str">
        <f t="shared" si="14"/>
        <v xml:space="preserve"> </v>
      </c>
      <c r="S139" s="324"/>
      <c r="T139" s="43" t="str">
        <f t="shared" si="6"/>
        <v xml:space="preserve"> </v>
      </c>
    </row>
    <row r="140" spans="1:20" ht="14.1" customHeight="1" outlineLevel="1" x14ac:dyDescent="0.3">
      <c r="A140" s="11">
        <f t="shared" si="13"/>
        <v>8</v>
      </c>
      <c r="B140" s="18" t="s">
        <v>217</v>
      </c>
      <c r="C140" s="19"/>
      <c r="D140" s="31"/>
      <c r="E140" s="31"/>
      <c r="F140" s="31"/>
      <c r="G140" s="31"/>
      <c r="H140" s="31"/>
      <c r="I140" s="31"/>
      <c r="J140" s="31">
        <v>2</v>
      </c>
      <c r="K140" s="31"/>
      <c r="L140" s="31"/>
      <c r="M140" s="31"/>
      <c r="N140" s="31"/>
      <c r="O140" s="31"/>
      <c r="P140" s="265"/>
      <c r="Q140" s="266"/>
      <c r="R140" s="324">
        <f t="shared" si="14"/>
        <v>0</v>
      </c>
      <c r="S140" s="324"/>
      <c r="T140" s="43">
        <f t="shared" si="6"/>
        <v>0</v>
      </c>
    </row>
    <row r="141" spans="1:20" ht="14.1" customHeight="1" outlineLevel="1" x14ac:dyDescent="0.3">
      <c r="A141" s="11">
        <f t="shared" si="13"/>
        <v>9</v>
      </c>
      <c r="B141" s="275" t="s">
        <v>218</v>
      </c>
      <c r="C141" s="276"/>
      <c r="D141" s="31"/>
      <c r="E141" s="31"/>
      <c r="F141" s="31"/>
      <c r="G141" s="31"/>
      <c r="H141" s="31"/>
      <c r="I141" s="31"/>
      <c r="J141" s="31"/>
      <c r="K141" s="31"/>
      <c r="L141" s="31"/>
      <c r="M141" s="31"/>
      <c r="N141" s="31"/>
      <c r="O141" s="31"/>
      <c r="P141" s="265"/>
      <c r="Q141" s="266"/>
      <c r="R141" s="324" t="str">
        <f t="shared" si="14"/>
        <v xml:space="preserve"> </v>
      </c>
      <c r="S141" s="324"/>
      <c r="T141" s="43" t="str">
        <f t="shared" si="6"/>
        <v xml:space="preserve"> </v>
      </c>
    </row>
    <row r="142" spans="1:20" ht="14.1" customHeight="1" outlineLevel="1" x14ac:dyDescent="0.3">
      <c r="A142" s="11">
        <f t="shared" si="13"/>
        <v>10</v>
      </c>
      <c r="B142" s="275" t="s">
        <v>219</v>
      </c>
      <c r="C142" s="276"/>
      <c r="D142" s="31"/>
      <c r="E142" s="31"/>
      <c r="F142" s="31"/>
      <c r="G142" s="31"/>
      <c r="H142" s="31"/>
      <c r="I142" s="31"/>
      <c r="J142" s="31"/>
      <c r="K142" s="31"/>
      <c r="L142" s="31"/>
      <c r="M142" s="31"/>
      <c r="N142" s="31"/>
      <c r="O142" s="31"/>
      <c r="P142" s="265"/>
      <c r="Q142" s="266"/>
      <c r="R142" s="324" t="str">
        <f t="shared" si="14"/>
        <v xml:space="preserve"> </v>
      </c>
      <c r="S142" s="324"/>
      <c r="T142" s="43" t="str">
        <f t="shared" si="6"/>
        <v xml:space="preserve"> </v>
      </c>
    </row>
    <row r="143" spans="1:20" ht="14.1" customHeight="1" outlineLevel="1" x14ac:dyDescent="0.3">
      <c r="A143" s="11">
        <f t="shared" si="13"/>
        <v>11</v>
      </c>
      <c r="B143" s="275" t="s">
        <v>220</v>
      </c>
      <c r="C143" s="276"/>
      <c r="D143" s="31"/>
      <c r="E143" s="31"/>
      <c r="F143" s="31"/>
      <c r="G143" s="31"/>
      <c r="H143" s="31"/>
      <c r="I143" s="31"/>
      <c r="J143" s="31"/>
      <c r="K143" s="31"/>
      <c r="L143" s="31"/>
      <c r="M143" s="31"/>
      <c r="N143" s="31"/>
      <c r="O143" s="31"/>
      <c r="P143" s="265"/>
      <c r="Q143" s="266"/>
      <c r="R143" s="324" t="str">
        <f t="shared" si="14"/>
        <v xml:space="preserve"> </v>
      </c>
      <c r="S143" s="324"/>
      <c r="T143" s="43" t="str">
        <f t="shared" si="6"/>
        <v xml:space="preserve"> </v>
      </c>
    </row>
    <row r="144" spans="1:20" ht="14.1" customHeight="1" outlineLevel="1" x14ac:dyDescent="0.3">
      <c r="A144" s="11">
        <f t="shared" si="13"/>
        <v>12</v>
      </c>
      <c r="B144" s="18" t="s">
        <v>286</v>
      </c>
      <c r="C144" s="19"/>
      <c r="D144" s="31"/>
      <c r="E144" s="31"/>
      <c r="F144" s="31"/>
      <c r="G144" s="31"/>
      <c r="H144" s="31"/>
      <c r="I144" s="31"/>
      <c r="J144" s="31"/>
      <c r="K144" s="31"/>
      <c r="L144" s="31"/>
      <c r="M144" s="31"/>
      <c r="N144" s="31"/>
      <c r="O144" s="31"/>
      <c r="P144" s="265"/>
      <c r="Q144" s="266"/>
      <c r="R144" s="324" t="str">
        <f t="shared" si="14"/>
        <v xml:space="preserve"> </v>
      </c>
      <c r="S144" s="324"/>
      <c r="T144" s="43" t="str">
        <f t="shared" si="6"/>
        <v xml:space="preserve"> </v>
      </c>
    </row>
    <row r="145" spans="1:20" ht="14.1" customHeight="1" outlineLevel="1" x14ac:dyDescent="0.3">
      <c r="A145" s="11">
        <f t="shared" si="13"/>
        <v>13</v>
      </c>
      <c r="B145" s="18" t="s">
        <v>222</v>
      </c>
      <c r="C145" s="19"/>
      <c r="D145" s="31"/>
      <c r="E145" s="31"/>
      <c r="F145" s="31"/>
      <c r="G145" s="31"/>
      <c r="H145" s="31"/>
      <c r="I145" s="31"/>
      <c r="J145" s="31"/>
      <c r="K145" s="31"/>
      <c r="L145" s="31"/>
      <c r="M145" s="31"/>
      <c r="N145" s="31"/>
      <c r="O145" s="31"/>
      <c r="P145" s="265"/>
      <c r="Q145" s="266"/>
      <c r="R145" s="324" t="str">
        <f t="shared" si="14"/>
        <v xml:space="preserve"> </v>
      </c>
      <c r="S145" s="324"/>
      <c r="T145" s="43" t="str">
        <f t="shared" si="6"/>
        <v xml:space="preserve"> </v>
      </c>
    </row>
    <row r="146" spans="1:20" ht="14.1" customHeight="1" outlineLevel="1" x14ac:dyDescent="0.3">
      <c r="A146" s="11">
        <f t="shared" si="13"/>
        <v>14</v>
      </c>
      <c r="B146" s="18" t="s">
        <v>223</v>
      </c>
      <c r="C146" s="19"/>
      <c r="D146" s="31"/>
      <c r="E146" s="31"/>
      <c r="F146" s="31"/>
      <c r="G146" s="31"/>
      <c r="H146" s="31"/>
      <c r="I146" s="31"/>
      <c r="J146" s="31"/>
      <c r="K146" s="31"/>
      <c r="L146" s="31"/>
      <c r="M146" s="31"/>
      <c r="N146" s="31"/>
      <c r="O146" s="31"/>
      <c r="P146" s="265"/>
      <c r="Q146" s="266"/>
      <c r="R146" s="324" t="str">
        <f t="shared" si="14"/>
        <v xml:space="preserve"> </v>
      </c>
      <c r="S146" s="324"/>
      <c r="T146" s="43" t="str">
        <f t="shared" ref="T146:T167" si="15">R146</f>
        <v xml:space="preserve"> </v>
      </c>
    </row>
    <row r="147" spans="1:20" ht="14.1" customHeight="1" outlineLevel="1" x14ac:dyDescent="0.3">
      <c r="A147" s="11"/>
      <c r="B147" s="275"/>
      <c r="C147" s="276"/>
      <c r="D147" s="9"/>
      <c r="E147" s="9"/>
      <c r="F147" s="9"/>
      <c r="G147" s="9"/>
      <c r="H147" s="9"/>
      <c r="I147" s="9"/>
      <c r="J147" s="9"/>
      <c r="K147" s="9"/>
      <c r="L147" s="9"/>
      <c r="M147" s="9"/>
      <c r="N147" s="9"/>
      <c r="O147" s="9"/>
      <c r="P147" s="269"/>
      <c r="Q147" s="270"/>
      <c r="R147" s="269"/>
      <c r="S147" s="341"/>
      <c r="T147" s="42"/>
    </row>
    <row r="148" spans="1:20" s="8" customFormat="1" ht="14.1" customHeight="1" x14ac:dyDescent="0.3">
      <c r="A148" s="11">
        <v>1</v>
      </c>
      <c r="B148" s="268" t="s">
        <v>224</v>
      </c>
      <c r="C148" s="268"/>
      <c r="D148" s="9"/>
      <c r="E148" s="9"/>
      <c r="F148" s="9"/>
      <c r="G148" s="9"/>
      <c r="H148" s="9"/>
      <c r="I148" s="9"/>
      <c r="J148" s="9"/>
      <c r="K148" s="9"/>
      <c r="L148" s="9"/>
      <c r="M148" s="9"/>
      <c r="N148" s="9"/>
      <c r="O148" s="9"/>
      <c r="P148" s="269"/>
      <c r="Q148" s="270"/>
      <c r="R148" s="269"/>
      <c r="S148" s="341"/>
      <c r="T148" s="42"/>
    </row>
    <row r="149" spans="1:20" s="8" customFormat="1" ht="14.1" customHeight="1" outlineLevel="1" x14ac:dyDescent="0.3">
      <c r="A149" s="11">
        <f>+A148+1</f>
        <v>2</v>
      </c>
      <c r="B149" s="264" t="s">
        <v>225</v>
      </c>
      <c r="C149" s="264"/>
      <c r="D149" s="31"/>
      <c r="E149" s="31"/>
      <c r="F149" s="31"/>
      <c r="G149" s="31"/>
      <c r="H149" s="31"/>
      <c r="I149" s="31"/>
      <c r="J149" s="31">
        <v>2</v>
      </c>
      <c r="K149" s="31"/>
      <c r="L149" s="31"/>
      <c r="M149" s="31"/>
      <c r="N149" s="31"/>
      <c r="O149" s="31"/>
      <c r="P149" s="265"/>
      <c r="Q149" s="266"/>
      <c r="R149" s="324">
        <f>IFERROR(COUNTIF(D149:O149,"=3")/COUNTIF(D149:O149,"&gt;0")," ")</f>
        <v>0</v>
      </c>
      <c r="S149" s="324"/>
      <c r="T149" s="43">
        <f t="shared" si="15"/>
        <v>0</v>
      </c>
    </row>
    <row r="150" spans="1:20" ht="14.1" customHeight="1" outlineLevel="1" x14ac:dyDescent="0.3">
      <c r="A150" s="11">
        <f>+A149+1</f>
        <v>3</v>
      </c>
      <c r="B150" s="264" t="s">
        <v>226</v>
      </c>
      <c r="C150" s="264"/>
      <c r="D150" s="31"/>
      <c r="E150" s="31"/>
      <c r="F150" s="31"/>
      <c r="G150" s="31"/>
      <c r="H150" s="31"/>
      <c r="I150" s="31"/>
      <c r="J150" s="31">
        <v>2</v>
      </c>
      <c r="K150" s="31"/>
      <c r="L150" s="31"/>
      <c r="M150" s="31"/>
      <c r="N150" s="31"/>
      <c r="O150" s="31"/>
      <c r="P150" s="265"/>
      <c r="Q150" s="266"/>
      <c r="R150" s="324">
        <f>IFERROR(COUNTIF(D150:O150,"=3")/COUNTIF(D150:O150,"&gt;0")," ")</f>
        <v>0</v>
      </c>
      <c r="S150" s="324"/>
      <c r="T150" s="43">
        <f t="shared" si="15"/>
        <v>0</v>
      </c>
    </row>
    <row r="151" spans="1:20" ht="14.1" customHeight="1" outlineLevel="1" x14ac:dyDescent="0.3">
      <c r="A151" s="11">
        <f>+A150+1</f>
        <v>4</v>
      </c>
      <c r="B151" s="264" t="s">
        <v>227</v>
      </c>
      <c r="C151" s="264"/>
      <c r="D151" s="31"/>
      <c r="E151" s="31"/>
      <c r="F151" s="31"/>
      <c r="G151" s="31"/>
      <c r="H151" s="31"/>
      <c r="I151" s="31"/>
      <c r="J151" s="31">
        <v>2</v>
      </c>
      <c r="K151" s="31"/>
      <c r="L151" s="31"/>
      <c r="M151" s="31"/>
      <c r="N151" s="31"/>
      <c r="O151" s="31"/>
      <c r="P151" s="265"/>
      <c r="Q151" s="266"/>
      <c r="R151" s="324">
        <f>IFERROR(COUNTIF(D151:O151,"=3")/COUNTIF(D151:O151,"&gt;0")," ")</f>
        <v>0</v>
      </c>
      <c r="S151" s="324"/>
      <c r="T151" s="43">
        <f t="shared" si="15"/>
        <v>0</v>
      </c>
    </row>
    <row r="152" spans="1:20" ht="14.1" customHeight="1" outlineLevel="1" x14ac:dyDescent="0.3">
      <c r="A152" s="11"/>
      <c r="B152" s="264"/>
      <c r="C152" s="264"/>
      <c r="D152" s="9"/>
      <c r="E152" s="9"/>
      <c r="F152" s="9"/>
      <c r="G152" s="9"/>
      <c r="H152" s="9"/>
      <c r="I152" s="9"/>
      <c r="J152" s="9"/>
      <c r="K152" s="9"/>
      <c r="L152" s="9"/>
      <c r="M152" s="9"/>
      <c r="N152" s="9"/>
      <c r="O152" s="9"/>
      <c r="P152" s="269"/>
      <c r="Q152" s="270"/>
      <c r="R152" s="269"/>
      <c r="S152" s="341"/>
      <c r="T152" s="42"/>
    </row>
    <row r="153" spans="1:20" s="8" customFormat="1" ht="14.1" customHeight="1" x14ac:dyDescent="0.3">
      <c r="A153" s="11">
        <v>1</v>
      </c>
      <c r="B153" s="268" t="s">
        <v>228</v>
      </c>
      <c r="C153" s="268"/>
      <c r="D153" s="9"/>
      <c r="E153" s="9"/>
      <c r="F153" s="9"/>
      <c r="G153" s="9"/>
      <c r="H153" s="9"/>
      <c r="I153" s="9"/>
      <c r="J153" s="9"/>
      <c r="K153" s="9"/>
      <c r="L153" s="9"/>
      <c r="M153" s="9"/>
      <c r="N153" s="9"/>
      <c r="O153" s="9"/>
      <c r="P153" s="269"/>
      <c r="Q153" s="270"/>
      <c r="R153" s="269"/>
      <c r="S153" s="341"/>
      <c r="T153" s="42"/>
    </row>
    <row r="154" spans="1:20" s="8" customFormat="1" ht="14.1" customHeight="1" outlineLevel="1" x14ac:dyDescent="0.3">
      <c r="A154" s="11">
        <v>2</v>
      </c>
      <c r="B154" s="264" t="s">
        <v>229</v>
      </c>
      <c r="C154" s="264"/>
      <c r="D154" s="31"/>
      <c r="E154" s="31"/>
      <c r="F154" s="31"/>
      <c r="G154" s="31"/>
      <c r="H154" s="31"/>
      <c r="I154" s="31"/>
      <c r="J154" s="31"/>
      <c r="K154" s="31"/>
      <c r="L154" s="31"/>
      <c r="M154" s="31"/>
      <c r="N154" s="31"/>
      <c r="O154" s="31"/>
      <c r="P154" s="265" t="s">
        <v>287</v>
      </c>
      <c r="Q154" s="266"/>
      <c r="R154" s="324" t="str">
        <f>IFERROR(COUNTIF(D154:O154,"=3")/COUNTIF(D154:O154,"&gt;0")," ")</f>
        <v xml:space="preserve"> </v>
      </c>
      <c r="S154" s="324"/>
      <c r="T154" s="43" t="str">
        <f t="shared" si="15"/>
        <v xml:space="preserve"> </v>
      </c>
    </row>
    <row r="155" spans="1:20" s="8" customFormat="1" ht="14.1" customHeight="1" outlineLevel="1" x14ac:dyDescent="0.3">
      <c r="A155" s="11">
        <v>2</v>
      </c>
      <c r="B155" s="12" t="s">
        <v>230</v>
      </c>
      <c r="C155" s="13"/>
      <c r="D155" s="31"/>
      <c r="E155" s="31"/>
      <c r="F155" s="31"/>
      <c r="G155" s="31"/>
      <c r="H155" s="31"/>
      <c r="I155" s="31"/>
      <c r="J155" s="31"/>
      <c r="K155" s="31"/>
      <c r="L155" s="31"/>
      <c r="M155" s="31"/>
      <c r="N155" s="31"/>
      <c r="O155" s="31"/>
      <c r="P155" s="265" t="s">
        <v>288</v>
      </c>
      <c r="Q155" s="266"/>
      <c r="R155" s="324" t="str">
        <f>IFERROR(COUNTIF(D155:O155,"=3")/COUNTIF(D155:O155,"&gt;0")," ")</f>
        <v xml:space="preserve"> </v>
      </c>
      <c r="S155" s="324"/>
      <c r="T155" s="43" t="str">
        <f t="shared" si="15"/>
        <v xml:space="preserve"> </v>
      </c>
    </row>
    <row r="156" spans="1:20" s="8" customFormat="1" ht="14.1" customHeight="1" outlineLevel="1" x14ac:dyDescent="0.3">
      <c r="A156" s="11"/>
      <c r="B156" s="273"/>
      <c r="C156" s="274"/>
      <c r="D156" s="9"/>
      <c r="E156" s="9"/>
      <c r="F156" s="9"/>
      <c r="G156" s="9"/>
      <c r="H156" s="9"/>
      <c r="I156" s="9"/>
      <c r="J156" s="9"/>
      <c r="K156" s="9"/>
      <c r="L156" s="9"/>
      <c r="M156" s="9"/>
      <c r="N156" s="9"/>
      <c r="O156" s="9"/>
      <c r="P156" s="269"/>
      <c r="Q156" s="270"/>
      <c r="R156" s="269"/>
      <c r="S156" s="341"/>
      <c r="T156" s="42"/>
    </row>
    <row r="157" spans="1:20" s="8" customFormat="1" ht="14.1" customHeight="1" x14ac:dyDescent="0.3">
      <c r="A157" s="11">
        <f>+A152+1</f>
        <v>1</v>
      </c>
      <c r="B157" s="268" t="s">
        <v>231</v>
      </c>
      <c r="C157" s="268"/>
      <c r="D157" s="9"/>
      <c r="E157" s="9"/>
      <c r="F157" s="9"/>
      <c r="G157" s="9"/>
      <c r="H157" s="9"/>
      <c r="I157" s="9"/>
      <c r="J157" s="9"/>
      <c r="K157" s="9"/>
      <c r="L157" s="9"/>
      <c r="M157" s="9"/>
      <c r="N157" s="9"/>
      <c r="O157" s="9"/>
      <c r="P157" s="269"/>
      <c r="Q157" s="270"/>
      <c r="R157" s="269"/>
      <c r="S157" s="341"/>
      <c r="T157" s="42"/>
    </row>
    <row r="158" spans="1:20" s="8" customFormat="1" ht="14.1" customHeight="1" outlineLevel="1" x14ac:dyDescent="0.3">
      <c r="A158" s="11">
        <f>+A157+1</f>
        <v>2</v>
      </c>
      <c r="B158" s="264" t="s">
        <v>232</v>
      </c>
      <c r="C158" s="264"/>
      <c r="D158" s="31"/>
      <c r="E158" s="31"/>
      <c r="F158" s="31"/>
      <c r="G158" s="31"/>
      <c r="H158" s="31"/>
      <c r="I158" s="31"/>
      <c r="J158" s="31"/>
      <c r="K158" s="31"/>
      <c r="L158" s="31"/>
      <c r="M158" s="31"/>
      <c r="N158" s="31"/>
      <c r="O158" s="31"/>
      <c r="P158" s="265"/>
      <c r="Q158" s="266"/>
      <c r="R158" s="324" t="str">
        <f>IFERROR(COUNTIF(D158:O158,"=3")/COUNTIF(D158:O158,"&gt;0")," ")</f>
        <v xml:space="preserve"> </v>
      </c>
      <c r="S158" s="324"/>
      <c r="T158" s="43" t="str">
        <f t="shared" si="15"/>
        <v xml:space="preserve"> </v>
      </c>
    </row>
    <row r="159" spans="1:20" ht="33" customHeight="1" outlineLevel="1" x14ac:dyDescent="0.3">
      <c r="A159" s="11">
        <f>+A158+1</f>
        <v>3</v>
      </c>
      <c r="B159" s="271" t="s">
        <v>233</v>
      </c>
      <c r="C159" s="272"/>
      <c r="D159" s="31"/>
      <c r="E159" s="31"/>
      <c r="F159" s="31"/>
      <c r="G159" s="31"/>
      <c r="H159" s="31"/>
      <c r="I159" s="31"/>
      <c r="J159" s="31"/>
      <c r="K159" s="31"/>
      <c r="L159" s="31"/>
      <c r="M159" s="31"/>
      <c r="N159" s="31"/>
      <c r="O159" s="31"/>
      <c r="P159" s="52" t="s">
        <v>289</v>
      </c>
      <c r="Q159" s="53"/>
      <c r="R159" s="324" t="str">
        <f>IFERROR(COUNTIF(D159:O159,"=3")/COUNTIF(D159:O159,"&gt;0")," ")</f>
        <v xml:space="preserve"> </v>
      </c>
      <c r="S159" s="324"/>
      <c r="T159" s="43" t="str">
        <f t="shared" si="15"/>
        <v xml:space="preserve"> </v>
      </c>
    </row>
    <row r="160" spans="1:20" ht="14.1" customHeight="1" outlineLevel="1" x14ac:dyDescent="0.3">
      <c r="A160" s="11">
        <f>+A159+1</f>
        <v>4</v>
      </c>
      <c r="B160" s="264" t="s">
        <v>234</v>
      </c>
      <c r="C160" s="264"/>
      <c r="D160" s="31"/>
      <c r="E160" s="31"/>
      <c r="F160" s="31"/>
      <c r="G160" s="31"/>
      <c r="H160" s="31"/>
      <c r="I160" s="31"/>
      <c r="J160" s="31"/>
      <c r="K160" s="31"/>
      <c r="L160" s="31"/>
      <c r="M160" s="31"/>
      <c r="N160" s="31"/>
      <c r="O160" s="31"/>
      <c r="P160" s="54"/>
      <c r="Q160" s="55"/>
      <c r="R160" s="324" t="str">
        <f>IFERROR(COUNTIF(D160:O160,"=3")/COUNTIF(D160:O160,"&gt;0")," ")</f>
        <v xml:space="preserve"> </v>
      </c>
      <c r="S160" s="324"/>
      <c r="T160" s="43" t="str">
        <f t="shared" si="15"/>
        <v xml:space="preserve"> </v>
      </c>
    </row>
    <row r="161" spans="1:20" ht="14.1" customHeight="1" outlineLevel="1" x14ac:dyDescent="0.3">
      <c r="A161" s="11">
        <f>+A160+1</f>
        <v>5</v>
      </c>
      <c r="B161" s="264" t="s">
        <v>235</v>
      </c>
      <c r="C161" s="264"/>
      <c r="D161" s="31"/>
      <c r="E161" s="31"/>
      <c r="F161" s="31"/>
      <c r="G161" s="31"/>
      <c r="H161" s="31"/>
      <c r="I161" s="31"/>
      <c r="J161" s="31"/>
      <c r="K161" s="31"/>
      <c r="L161" s="31"/>
      <c r="M161" s="31"/>
      <c r="N161" s="31"/>
      <c r="O161" s="31"/>
      <c r="P161" s="54"/>
      <c r="Q161" s="55"/>
      <c r="R161" s="324" t="str">
        <f>IFERROR(COUNTIF(D161:O161,"=3")/COUNTIF(D161:O161,"&gt;0")," ")</f>
        <v xml:space="preserve"> </v>
      </c>
      <c r="S161" s="324"/>
      <c r="T161" s="43" t="str">
        <f t="shared" si="15"/>
        <v xml:space="preserve"> </v>
      </c>
    </row>
    <row r="162" spans="1:20" ht="14.1" customHeight="1" outlineLevel="1" x14ac:dyDescent="0.3">
      <c r="A162" s="11"/>
      <c r="B162" s="264"/>
      <c r="C162" s="264"/>
      <c r="D162" s="9"/>
      <c r="E162" s="9"/>
      <c r="F162" s="9"/>
      <c r="G162" s="9"/>
      <c r="H162" s="9"/>
      <c r="I162" s="9"/>
      <c r="J162" s="9"/>
      <c r="K162" s="9"/>
      <c r="L162" s="9"/>
      <c r="M162" s="9"/>
      <c r="N162" s="9"/>
      <c r="O162" s="9"/>
      <c r="P162" s="269"/>
      <c r="Q162" s="270"/>
      <c r="R162" s="269"/>
      <c r="S162" s="341"/>
      <c r="T162" s="42"/>
    </row>
    <row r="163" spans="1:20" s="8" customFormat="1" ht="14.1" customHeight="1" x14ac:dyDescent="0.3">
      <c r="A163" s="11">
        <f>+A162+1</f>
        <v>1</v>
      </c>
      <c r="B163" s="268" t="s">
        <v>236</v>
      </c>
      <c r="C163" s="268"/>
      <c r="D163" s="9"/>
      <c r="E163" s="9"/>
      <c r="F163" s="9"/>
      <c r="G163" s="9"/>
      <c r="H163" s="9"/>
      <c r="I163" s="9"/>
      <c r="J163" s="9"/>
      <c r="K163" s="9"/>
      <c r="L163" s="9"/>
      <c r="M163" s="9"/>
      <c r="N163" s="9"/>
      <c r="O163" s="9"/>
      <c r="P163" s="269"/>
      <c r="Q163" s="270"/>
      <c r="R163" s="269"/>
      <c r="S163" s="341"/>
      <c r="T163" s="42"/>
    </row>
    <row r="164" spans="1:20" s="8" customFormat="1" ht="14.1" customHeight="1" outlineLevel="1" x14ac:dyDescent="0.3">
      <c r="A164" s="11">
        <f>+A163+1</f>
        <v>2</v>
      </c>
      <c r="B164" s="264" t="s">
        <v>237</v>
      </c>
      <c r="C164" s="264"/>
      <c r="D164" s="31"/>
      <c r="E164" s="31"/>
      <c r="F164" s="31"/>
      <c r="G164" s="31"/>
      <c r="H164" s="31"/>
      <c r="I164" s="31"/>
      <c r="J164" s="31"/>
      <c r="K164" s="31"/>
      <c r="L164" s="31"/>
      <c r="M164" s="31"/>
      <c r="N164" s="31"/>
      <c r="O164" s="31"/>
      <c r="P164" s="265"/>
      <c r="Q164" s="266"/>
      <c r="R164" s="324" t="str">
        <f>IFERROR(COUNTIF(D164:O164,"=3")/COUNTIF(D164:O164,"&gt;0")," ")</f>
        <v xml:space="preserve"> </v>
      </c>
      <c r="S164" s="324"/>
      <c r="T164" s="43" t="str">
        <f t="shared" si="15"/>
        <v xml:space="preserve"> </v>
      </c>
    </row>
    <row r="165" spans="1:20" ht="14.1" customHeight="1" outlineLevel="1" x14ac:dyDescent="0.3">
      <c r="A165" s="11">
        <f>+A164+1</f>
        <v>3</v>
      </c>
      <c r="B165" s="264" t="s">
        <v>238</v>
      </c>
      <c r="C165" s="264"/>
      <c r="D165" s="31"/>
      <c r="E165" s="31"/>
      <c r="F165" s="31"/>
      <c r="G165" s="31"/>
      <c r="H165" s="31"/>
      <c r="I165" s="31"/>
      <c r="J165" s="31"/>
      <c r="K165" s="31"/>
      <c r="L165" s="31"/>
      <c r="M165" s="31"/>
      <c r="N165" s="31"/>
      <c r="O165" s="31"/>
      <c r="P165" s="265" t="s">
        <v>290</v>
      </c>
      <c r="Q165" s="266"/>
      <c r="R165" s="324" t="str">
        <f>IFERROR(COUNTIF(D165:O165,"=3")/COUNTIF(D165:O165,"&gt;0")," ")</f>
        <v xml:space="preserve"> </v>
      </c>
      <c r="S165" s="324"/>
      <c r="T165" s="43" t="str">
        <f t="shared" si="15"/>
        <v xml:space="preserve"> </v>
      </c>
    </row>
    <row r="166" spans="1:20" ht="14.1" customHeight="1" outlineLevel="1" x14ac:dyDescent="0.3">
      <c r="A166" s="11">
        <f>+A165+1</f>
        <v>4</v>
      </c>
      <c r="B166" s="264" t="s">
        <v>239</v>
      </c>
      <c r="C166" s="264"/>
      <c r="D166" s="31"/>
      <c r="E166" s="31"/>
      <c r="F166" s="31"/>
      <c r="G166" s="31"/>
      <c r="H166" s="31"/>
      <c r="I166" s="31"/>
      <c r="J166" s="31"/>
      <c r="K166" s="31"/>
      <c r="L166" s="31"/>
      <c r="M166" s="31"/>
      <c r="N166" s="31"/>
      <c r="O166" s="31"/>
      <c r="P166" s="265"/>
      <c r="Q166" s="266"/>
      <c r="R166" s="324" t="str">
        <f>IFERROR(COUNTIF(D166:O166,"=3")/COUNTIF(D166:O166,"&gt;0")," ")</f>
        <v xml:space="preserve"> </v>
      </c>
      <c r="S166" s="324"/>
      <c r="T166" s="43" t="str">
        <f t="shared" si="15"/>
        <v xml:space="preserve"> </v>
      </c>
    </row>
    <row r="167" spans="1:20" ht="14.1" customHeight="1" outlineLevel="1" x14ac:dyDescent="0.3">
      <c r="A167" s="32"/>
      <c r="B167" s="33"/>
      <c r="C167" s="33"/>
      <c r="D167" s="34"/>
      <c r="E167" s="34"/>
      <c r="F167" s="34"/>
      <c r="G167" s="34"/>
      <c r="H167" s="34"/>
      <c r="I167" s="34"/>
      <c r="J167" s="34"/>
      <c r="K167" s="34"/>
      <c r="L167" s="34"/>
      <c r="M167" s="34"/>
      <c r="N167" s="34"/>
      <c r="O167" s="34"/>
      <c r="P167" s="340" t="s">
        <v>291</v>
      </c>
      <c r="Q167" s="340"/>
      <c r="R167" s="324">
        <f>AVERAGE(R10:S166)</f>
        <v>0.18181818181818182</v>
      </c>
      <c r="S167" s="324"/>
      <c r="T167" s="43">
        <f t="shared" si="15"/>
        <v>0.18181818181818182</v>
      </c>
    </row>
    <row r="168" spans="1:20" ht="14.1" customHeight="1" outlineLevel="1" x14ac:dyDescent="0.3">
      <c r="A168" s="32"/>
      <c r="B168" s="33"/>
      <c r="C168" s="33"/>
      <c r="D168" s="34"/>
      <c r="E168" s="34"/>
      <c r="F168" s="34"/>
      <c r="G168" s="34"/>
      <c r="H168" s="34"/>
      <c r="I168" s="34"/>
      <c r="J168" s="34"/>
      <c r="K168" s="34"/>
      <c r="L168" s="34"/>
      <c r="M168" s="34"/>
      <c r="N168" s="34"/>
      <c r="O168" s="34"/>
      <c r="P168" s="32"/>
      <c r="Q168" s="32"/>
    </row>
    <row r="169" spans="1:20" ht="14.1" customHeight="1" outlineLevel="1" x14ac:dyDescent="0.3">
      <c r="A169" s="32"/>
      <c r="B169" s="33"/>
      <c r="C169" s="33"/>
      <c r="D169" s="34"/>
      <c r="E169" s="34"/>
      <c r="F169" s="34"/>
      <c r="G169" s="34"/>
      <c r="H169" s="34"/>
      <c r="I169" s="34"/>
      <c r="J169" s="34"/>
      <c r="K169" s="34"/>
      <c r="L169" s="34"/>
      <c r="M169" s="34"/>
      <c r="N169" s="34"/>
      <c r="O169" s="34"/>
      <c r="P169" s="32"/>
      <c r="Q169" s="32"/>
    </row>
    <row r="170" spans="1:20" ht="14.1" customHeight="1" outlineLevel="1" x14ac:dyDescent="0.3">
      <c r="A170" s="32"/>
      <c r="B170" s="33"/>
      <c r="C170" s="33"/>
      <c r="D170" s="34"/>
      <c r="E170" s="34"/>
      <c r="F170" s="34"/>
      <c r="G170" s="34"/>
      <c r="H170" s="34"/>
      <c r="I170" s="34"/>
      <c r="J170" s="34"/>
      <c r="K170" s="34"/>
      <c r="L170" s="34"/>
      <c r="M170" s="34"/>
      <c r="N170" s="34"/>
      <c r="O170" s="34"/>
      <c r="P170" s="32"/>
      <c r="Q170" s="32"/>
    </row>
    <row r="171" spans="1:20" ht="14.1" customHeight="1" outlineLevel="1" x14ac:dyDescent="0.3">
      <c r="A171" s="32"/>
      <c r="B171" s="33"/>
      <c r="C171" s="33"/>
      <c r="D171" s="34"/>
      <c r="E171" s="34"/>
      <c r="F171" s="34"/>
      <c r="G171" s="34"/>
      <c r="H171" s="34"/>
      <c r="I171" s="34"/>
      <c r="J171" s="34"/>
      <c r="K171" s="34"/>
      <c r="L171" s="34"/>
      <c r="M171" s="34"/>
      <c r="N171" s="34"/>
      <c r="O171" s="34"/>
      <c r="P171" s="32"/>
      <c r="Q171" s="32"/>
    </row>
    <row r="172" spans="1:20" ht="14.1" customHeight="1" outlineLevel="1" x14ac:dyDescent="0.3">
      <c r="A172" s="32"/>
      <c r="B172" s="33"/>
      <c r="C172" s="33"/>
      <c r="Q172" s="32"/>
    </row>
    <row r="173" spans="1:20" ht="14.1" customHeight="1" outlineLevel="1" x14ac:dyDescent="0.3">
      <c r="A173" s="32"/>
      <c r="B173" s="33"/>
      <c r="C173" s="33"/>
      <c r="D173" s="34"/>
      <c r="E173" s="34"/>
      <c r="F173" s="34"/>
      <c r="G173" s="34"/>
      <c r="H173" s="34"/>
      <c r="I173" s="34"/>
      <c r="J173" s="34"/>
      <c r="K173" s="34"/>
      <c r="L173" s="34"/>
      <c r="M173" s="34"/>
      <c r="N173" s="34"/>
      <c r="O173" s="34"/>
      <c r="P173" s="32"/>
      <c r="Q173" s="32"/>
    </row>
    <row r="174" spans="1:20" ht="14.1" customHeight="1" outlineLevel="1" x14ac:dyDescent="0.3">
      <c r="A174" s="32"/>
      <c r="B174" s="33"/>
      <c r="C174" s="33"/>
      <c r="D174" s="34"/>
      <c r="E174" s="34"/>
      <c r="F174" s="34"/>
      <c r="G174" s="34"/>
      <c r="H174" s="34"/>
      <c r="I174" s="34"/>
      <c r="J174" s="34"/>
      <c r="K174" s="34"/>
      <c r="L174" s="34"/>
      <c r="M174" s="34"/>
      <c r="N174" s="34"/>
      <c r="O174" s="34"/>
      <c r="P174" s="32"/>
      <c r="Q174" s="32"/>
    </row>
    <row r="175" spans="1:20" ht="14.1" customHeight="1" outlineLevel="1" x14ac:dyDescent="0.3">
      <c r="A175" s="32"/>
      <c r="B175" s="33"/>
      <c r="C175" s="33"/>
      <c r="D175" s="34"/>
      <c r="E175" s="34"/>
      <c r="F175" s="34"/>
      <c r="G175" s="34"/>
      <c r="H175" s="34"/>
      <c r="I175" s="34"/>
      <c r="J175" s="34"/>
      <c r="K175" s="34"/>
      <c r="L175" s="34"/>
      <c r="M175" s="34"/>
      <c r="N175" s="34"/>
      <c r="O175" s="34"/>
      <c r="P175" s="32"/>
      <c r="Q175" s="32"/>
    </row>
    <row r="176" spans="1:20" ht="14.1" customHeight="1" outlineLevel="1" x14ac:dyDescent="0.3">
      <c r="A176" s="32"/>
      <c r="B176" s="33"/>
      <c r="C176" s="33"/>
      <c r="D176" s="34"/>
      <c r="E176" s="34"/>
      <c r="F176" s="34"/>
      <c r="G176" s="34"/>
      <c r="H176" s="34"/>
      <c r="I176" s="34"/>
      <c r="J176" s="34"/>
      <c r="K176" s="34"/>
      <c r="L176" s="34"/>
      <c r="M176" s="34"/>
      <c r="N176" s="34"/>
      <c r="O176" s="34"/>
      <c r="P176" s="32"/>
      <c r="Q176" s="32"/>
    </row>
    <row r="177" spans="1:17" ht="14.1" customHeight="1" outlineLevel="1" x14ac:dyDescent="0.3">
      <c r="A177" s="32"/>
      <c r="B177" s="33"/>
      <c r="C177" s="33"/>
      <c r="D177" s="34"/>
      <c r="E177" s="34"/>
      <c r="F177" s="34"/>
      <c r="G177" s="34"/>
      <c r="H177" s="34"/>
      <c r="I177" s="34"/>
      <c r="J177" s="34"/>
      <c r="K177" s="34"/>
      <c r="L177" s="34"/>
      <c r="M177" s="34"/>
      <c r="N177" s="34"/>
      <c r="O177" s="34"/>
      <c r="P177" s="32"/>
      <c r="Q177" s="32"/>
    </row>
    <row r="178" spans="1:17" ht="14.1" customHeight="1" outlineLevel="1" x14ac:dyDescent="0.3">
      <c r="A178" s="32"/>
      <c r="B178" s="33"/>
      <c r="C178" s="33"/>
      <c r="D178" s="34"/>
      <c r="E178" s="34"/>
      <c r="F178" s="34"/>
      <c r="G178" s="34"/>
      <c r="H178" s="34"/>
      <c r="I178" s="34"/>
      <c r="J178" s="34"/>
      <c r="K178" s="34"/>
      <c r="L178" s="34"/>
      <c r="M178" s="34"/>
      <c r="N178" s="34"/>
      <c r="O178" s="34"/>
      <c r="P178" s="32"/>
      <c r="Q178" s="32"/>
    </row>
    <row r="179" spans="1:17" ht="14.1" customHeight="1" outlineLevel="1" x14ac:dyDescent="0.3">
      <c r="A179" s="32"/>
      <c r="B179" s="33"/>
      <c r="C179" s="33"/>
      <c r="D179" s="34"/>
      <c r="E179" s="34"/>
      <c r="F179" s="34"/>
      <c r="G179" s="34"/>
      <c r="H179" s="34"/>
      <c r="I179" s="34"/>
      <c r="J179" s="34"/>
      <c r="K179" s="34"/>
      <c r="L179" s="34"/>
      <c r="M179" s="34"/>
      <c r="N179" s="34"/>
      <c r="O179" s="34"/>
      <c r="P179" s="32"/>
      <c r="Q179" s="32"/>
    </row>
    <row r="180" spans="1:17" ht="14.1" customHeight="1" outlineLevel="1" thickBot="1" x14ac:dyDescent="0.35">
      <c r="A180" s="32"/>
      <c r="B180" s="33"/>
      <c r="C180" s="33"/>
      <c r="D180" s="34"/>
      <c r="E180" s="34"/>
      <c r="F180" s="34"/>
      <c r="G180" s="34"/>
      <c r="H180" s="34"/>
      <c r="I180" s="34"/>
      <c r="J180" s="34"/>
      <c r="K180" s="34"/>
      <c r="L180" s="34"/>
      <c r="M180" s="34"/>
      <c r="N180" s="34"/>
      <c r="O180" s="34"/>
      <c r="P180" s="32"/>
      <c r="Q180" s="32"/>
    </row>
    <row r="181" spans="1:17" ht="14.1" customHeight="1" outlineLevel="1" thickBot="1" x14ac:dyDescent="0.35">
      <c r="A181" s="32"/>
      <c r="B181" s="33"/>
      <c r="C181" s="33"/>
      <c r="D181" s="35" t="s">
        <v>292</v>
      </c>
      <c r="E181" s="36"/>
      <c r="F181" s="36"/>
      <c r="G181" s="36"/>
      <c r="H181" s="36"/>
      <c r="I181" s="36"/>
      <c r="J181" s="36"/>
      <c r="K181" s="36"/>
      <c r="L181" s="36"/>
      <c r="M181" s="36"/>
      <c r="N181" s="36"/>
      <c r="O181" s="36"/>
      <c r="P181" s="37"/>
      <c r="Q181" s="32"/>
    </row>
    <row r="186" spans="1:17" ht="19.5" customHeight="1" x14ac:dyDescent="0.3">
      <c r="B186" s="267" t="s">
        <v>240</v>
      </c>
      <c r="C186" s="267"/>
      <c r="D186" s="267"/>
    </row>
    <row r="187" spans="1:17" ht="38.25" customHeight="1" x14ac:dyDescent="0.3">
      <c r="B187" s="15" t="s">
        <v>241</v>
      </c>
      <c r="C187" s="15" t="s">
        <v>242</v>
      </c>
      <c r="D187" s="15"/>
    </row>
    <row r="188" spans="1:17" x14ac:dyDescent="0.3">
      <c r="B188" s="16">
        <v>1</v>
      </c>
      <c r="C188" s="16" t="s">
        <v>243</v>
      </c>
      <c r="D188" s="27"/>
    </row>
    <row r="189" spans="1:17" x14ac:dyDescent="0.3">
      <c r="B189" s="16">
        <v>2</v>
      </c>
      <c r="C189" s="17" t="s">
        <v>244</v>
      </c>
      <c r="D189" s="28"/>
    </row>
    <row r="190" spans="1:17" ht="204.75" customHeight="1" x14ac:dyDescent="0.3">
      <c r="B190" s="20">
        <v>3</v>
      </c>
      <c r="C190" s="20" t="s">
        <v>245</v>
      </c>
      <c r="D190" s="26"/>
    </row>
    <row r="191" spans="1:17" ht="92.4" x14ac:dyDescent="0.3">
      <c r="B191" s="20">
        <v>4</v>
      </c>
      <c r="C191" s="20" t="s">
        <v>246</v>
      </c>
      <c r="D191" s="25"/>
    </row>
    <row r="192" spans="1:17" ht="150.75" customHeight="1" x14ac:dyDescent="0.3">
      <c r="B192" s="20">
        <v>5</v>
      </c>
      <c r="C192" s="24" t="s">
        <v>247</v>
      </c>
      <c r="D192" s="25"/>
    </row>
  </sheetData>
  <mergeCells count="468">
    <mergeCell ref="B166:C166"/>
    <mergeCell ref="P166:Q166"/>
    <mergeCell ref="B186:D186"/>
    <mergeCell ref="B163:C163"/>
    <mergeCell ref="P163:Q163"/>
    <mergeCell ref="B164:C164"/>
    <mergeCell ref="P164:Q164"/>
    <mergeCell ref="B165:C165"/>
    <mergeCell ref="P165:Q165"/>
    <mergeCell ref="P167:Q167"/>
    <mergeCell ref="B158:C158"/>
    <mergeCell ref="P158:Q158"/>
    <mergeCell ref="B159:C159"/>
    <mergeCell ref="B160:C160"/>
    <mergeCell ref="B161:C161"/>
    <mergeCell ref="B162:C162"/>
    <mergeCell ref="B154:C154"/>
    <mergeCell ref="P154:Q154"/>
    <mergeCell ref="P155:Q155"/>
    <mergeCell ref="B156:C156"/>
    <mergeCell ref="P156:Q156"/>
    <mergeCell ref="B157:C157"/>
    <mergeCell ref="P157:Q157"/>
    <mergeCell ref="B151:C151"/>
    <mergeCell ref="P151:Q151"/>
    <mergeCell ref="B152:C152"/>
    <mergeCell ref="P152:Q152"/>
    <mergeCell ref="B153:C153"/>
    <mergeCell ref="P153:Q153"/>
    <mergeCell ref="B148:C148"/>
    <mergeCell ref="P148:Q148"/>
    <mergeCell ref="B149:C149"/>
    <mergeCell ref="P149:Q149"/>
    <mergeCell ref="B150:C150"/>
    <mergeCell ref="P150:Q150"/>
    <mergeCell ref="B143:C143"/>
    <mergeCell ref="P143:Q143"/>
    <mergeCell ref="P144:Q144"/>
    <mergeCell ref="P145:Q145"/>
    <mergeCell ref="P146:Q146"/>
    <mergeCell ref="B147:C147"/>
    <mergeCell ref="P147:Q147"/>
    <mergeCell ref="B139:C139"/>
    <mergeCell ref="P139:Q139"/>
    <mergeCell ref="P140:Q140"/>
    <mergeCell ref="B141:C141"/>
    <mergeCell ref="P141:Q141"/>
    <mergeCell ref="B142:C142"/>
    <mergeCell ref="P142:Q142"/>
    <mergeCell ref="B136:C136"/>
    <mergeCell ref="P136:Q136"/>
    <mergeCell ref="B137:C137"/>
    <mergeCell ref="P137:Q137"/>
    <mergeCell ref="B138:C138"/>
    <mergeCell ref="P138:Q138"/>
    <mergeCell ref="B133:C133"/>
    <mergeCell ref="P133:Q133"/>
    <mergeCell ref="B134:C134"/>
    <mergeCell ref="P134:Q134"/>
    <mergeCell ref="B135:C135"/>
    <mergeCell ref="P135:Q135"/>
    <mergeCell ref="B130:C130"/>
    <mergeCell ref="P130:Q130"/>
    <mergeCell ref="B131:C131"/>
    <mergeCell ref="P131:Q131"/>
    <mergeCell ref="B132:C132"/>
    <mergeCell ref="P132:Q132"/>
    <mergeCell ref="B127:C127"/>
    <mergeCell ref="P127:Q127"/>
    <mergeCell ref="B128:C128"/>
    <mergeCell ref="P128:Q128"/>
    <mergeCell ref="B129:C129"/>
    <mergeCell ref="P129:Q129"/>
    <mergeCell ref="B124:C124"/>
    <mergeCell ref="P124:Q124"/>
    <mergeCell ref="B125:C125"/>
    <mergeCell ref="P125:Q125"/>
    <mergeCell ref="B126:C126"/>
    <mergeCell ref="P126:Q126"/>
    <mergeCell ref="B121:C121"/>
    <mergeCell ref="P121:Q121"/>
    <mergeCell ref="B122:C122"/>
    <mergeCell ref="P122:Q122"/>
    <mergeCell ref="B123:C123"/>
    <mergeCell ref="P123:Q123"/>
    <mergeCell ref="B118:C118"/>
    <mergeCell ref="P118:Q118"/>
    <mergeCell ref="B119:C119"/>
    <mergeCell ref="P119:Q119"/>
    <mergeCell ref="B120:C120"/>
    <mergeCell ref="P120:Q120"/>
    <mergeCell ref="B115:C115"/>
    <mergeCell ref="P115:Q115"/>
    <mergeCell ref="B116:C116"/>
    <mergeCell ref="P116:Q116"/>
    <mergeCell ref="B117:C117"/>
    <mergeCell ref="P117:Q117"/>
    <mergeCell ref="B112:C112"/>
    <mergeCell ref="P112:Q112"/>
    <mergeCell ref="B113:C113"/>
    <mergeCell ref="P113:Q113"/>
    <mergeCell ref="B114:C114"/>
    <mergeCell ref="P114:Q114"/>
    <mergeCell ref="B109:C109"/>
    <mergeCell ref="P109:Q109"/>
    <mergeCell ref="B110:C110"/>
    <mergeCell ref="P110:Q110"/>
    <mergeCell ref="B111:C111"/>
    <mergeCell ref="P111:Q111"/>
    <mergeCell ref="B106:C106"/>
    <mergeCell ref="P106:Q106"/>
    <mergeCell ref="B107:C107"/>
    <mergeCell ref="P107:Q107"/>
    <mergeCell ref="B108:C108"/>
    <mergeCell ref="P108:Q108"/>
    <mergeCell ref="B102:C102"/>
    <mergeCell ref="P102:Q102"/>
    <mergeCell ref="B103:C103"/>
    <mergeCell ref="P103:Q103"/>
    <mergeCell ref="P104:Q104"/>
    <mergeCell ref="B105:C105"/>
    <mergeCell ref="P105:Q105"/>
    <mergeCell ref="B99:C99"/>
    <mergeCell ref="P99:Q99"/>
    <mergeCell ref="B100:C100"/>
    <mergeCell ref="P100:Q100"/>
    <mergeCell ref="B101:C101"/>
    <mergeCell ref="P101:Q101"/>
    <mergeCell ref="B96:C96"/>
    <mergeCell ref="P96:Q96"/>
    <mergeCell ref="B97:C97"/>
    <mergeCell ref="P97:Q97"/>
    <mergeCell ref="B98:C98"/>
    <mergeCell ref="P98:Q98"/>
    <mergeCell ref="B93:C93"/>
    <mergeCell ref="P93:Q93"/>
    <mergeCell ref="B94:C94"/>
    <mergeCell ref="P94:Q94"/>
    <mergeCell ref="B95:C95"/>
    <mergeCell ref="P95:Q95"/>
    <mergeCell ref="B88:C88"/>
    <mergeCell ref="B89:C89"/>
    <mergeCell ref="B90:C90"/>
    <mergeCell ref="B91:C91"/>
    <mergeCell ref="B92:C92"/>
    <mergeCell ref="P92:Q92"/>
    <mergeCell ref="B85:C85"/>
    <mergeCell ref="P85:Q85"/>
    <mergeCell ref="B86:C86"/>
    <mergeCell ref="P86:Q86"/>
    <mergeCell ref="B87:C87"/>
    <mergeCell ref="P87:Q87"/>
    <mergeCell ref="B82:C82"/>
    <mergeCell ref="P82:Q82"/>
    <mergeCell ref="B83:C83"/>
    <mergeCell ref="P83:Q83"/>
    <mergeCell ref="B84:C84"/>
    <mergeCell ref="P84:Q84"/>
    <mergeCell ref="B79:C79"/>
    <mergeCell ref="P79:Q79"/>
    <mergeCell ref="B80:C80"/>
    <mergeCell ref="P80:Q80"/>
    <mergeCell ref="B81:C81"/>
    <mergeCell ref="P81:Q81"/>
    <mergeCell ref="P75:Q75"/>
    <mergeCell ref="P76:Q76"/>
    <mergeCell ref="B77:C77"/>
    <mergeCell ref="P77:Q77"/>
    <mergeCell ref="B78:C78"/>
    <mergeCell ref="P78:Q78"/>
    <mergeCell ref="P69:Q69"/>
    <mergeCell ref="P70:Q70"/>
    <mergeCell ref="P71:Q71"/>
    <mergeCell ref="P72:Q72"/>
    <mergeCell ref="P73:Q73"/>
    <mergeCell ref="P74:Q74"/>
    <mergeCell ref="B66:C66"/>
    <mergeCell ref="P66:Q66"/>
    <mergeCell ref="B67:C67"/>
    <mergeCell ref="P67:Q67"/>
    <mergeCell ref="B68:C68"/>
    <mergeCell ref="P68:Q68"/>
    <mergeCell ref="B63:C63"/>
    <mergeCell ref="P63:Q63"/>
    <mergeCell ref="B64:C64"/>
    <mergeCell ref="P64:Q64"/>
    <mergeCell ref="B65:C65"/>
    <mergeCell ref="P65:Q65"/>
    <mergeCell ref="B60:C60"/>
    <mergeCell ref="P60:Q60"/>
    <mergeCell ref="B61:C61"/>
    <mergeCell ref="P61:Q61"/>
    <mergeCell ref="B62:C62"/>
    <mergeCell ref="P62:Q62"/>
    <mergeCell ref="P56:Q56"/>
    <mergeCell ref="B57:C57"/>
    <mergeCell ref="P57:Q57"/>
    <mergeCell ref="B58:C58"/>
    <mergeCell ref="P58:Q58"/>
    <mergeCell ref="B59:C59"/>
    <mergeCell ref="P59:Q59"/>
    <mergeCell ref="B53:C53"/>
    <mergeCell ref="P53:Q53"/>
    <mergeCell ref="B54:C54"/>
    <mergeCell ref="P54:Q54"/>
    <mergeCell ref="B55:C55"/>
    <mergeCell ref="P55:Q55"/>
    <mergeCell ref="B47:C47"/>
    <mergeCell ref="B48:C48"/>
    <mergeCell ref="B49:C49"/>
    <mergeCell ref="B50:C50"/>
    <mergeCell ref="B51:C51"/>
    <mergeCell ref="B52:C52"/>
    <mergeCell ref="B44:C44"/>
    <mergeCell ref="P44:Q44"/>
    <mergeCell ref="B45:C45"/>
    <mergeCell ref="P45:Q45"/>
    <mergeCell ref="B46:C46"/>
    <mergeCell ref="P46:Q46"/>
    <mergeCell ref="B41:C41"/>
    <mergeCell ref="P41:Q41"/>
    <mergeCell ref="B42:C42"/>
    <mergeCell ref="P42:Q42"/>
    <mergeCell ref="B43:C43"/>
    <mergeCell ref="P43:Q43"/>
    <mergeCell ref="B38:C38"/>
    <mergeCell ref="P38:Q38"/>
    <mergeCell ref="B39:C39"/>
    <mergeCell ref="P39:Q39"/>
    <mergeCell ref="B40:C40"/>
    <mergeCell ref="P40:Q40"/>
    <mergeCell ref="B35:C35"/>
    <mergeCell ref="P35:Q35"/>
    <mergeCell ref="B36:C36"/>
    <mergeCell ref="P36:Q36"/>
    <mergeCell ref="B37:C37"/>
    <mergeCell ref="P37:Q37"/>
    <mergeCell ref="B32:C32"/>
    <mergeCell ref="P32:Q32"/>
    <mergeCell ref="B33:C33"/>
    <mergeCell ref="P33:Q33"/>
    <mergeCell ref="B34:C34"/>
    <mergeCell ref="P34:Q34"/>
    <mergeCell ref="B29:C29"/>
    <mergeCell ref="P29:Q29"/>
    <mergeCell ref="B30:C30"/>
    <mergeCell ref="P30:Q30"/>
    <mergeCell ref="B31:C31"/>
    <mergeCell ref="P31:Q31"/>
    <mergeCell ref="B26:C26"/>
    <mergeCell ref="P26:Q26"/>
    <mergeCell ref="B27:C27"/>
    <mergeCell ref="P27:Q27"/>
    <mergeCell ref="B28:C28"/>
    <mergeCell ref="P28:Q28"/>
    <mergeCell ref="B23:C23"/>
    <mergeCell ref="P23:Q23"/>
    <mergeCell ref="B24:C24"/>
    <mergeCell ref="P24:Q24"/>
    <mergeCell ref="B25:C25"/>
    <mergeCell ref="P25:Q25"/>
    <mergeCell ref="B20:C20"/>
    <mergeCell ref="P20:Q20"/>
    <mergeCell ref="B21:C21"/>
    <mergeCell ref="P21:Q21"/>
    <mergeCell ref="B22:C22"/>
    <mergeCell ref="P22:Q22"/>
    <mergeCell ref="B17:C17"/>
    <mergeCell ref="P17:Q17"/>
    <mergeCell ref="B18:C18"/>
    <mergeCell ref="P18:Q18"/>
    <mergeCell ref="B19:C19"/>
    <mergeCell ref="P19:Q19"/>
    <mergeCell ref="B14:C14"/>
    <mergeCell ref="P14:Q14"/>
    <mergeCell ref="B15:C15"/>
    <mergeCell ref="P15:Q15"/>
    <mergeCell ref="B16:C16"/>
    <mergeCell ref="P16:Q16"/>
    <mergeCell ref="B12:C12"/>
    <mergeCell ref="P12:Q12"/>
    <mergeCell ref="B13:C13"/>
    <mergeCell ref="P13:Q13"/>
    <mergeCell ref="B8:C8"/>
    <mergeCell ref="P8:Q8"/>
    <mergeCell ref="B9:C9"/>
    <mergeCell ref="P9:Q9"/>
    <mergeCell ref="B10:C10"/>
    <mergeCell ref="P10:Q10"/>
    <mergeCell ref="A2:B4"/>
    <mergeCell ref="C2:H2"/>
    <mergeCell ref="C3:H3"/>
    <mergeCell ref="D4:F4"/>
    <mergeCell ref="G4:H4"/>
    <mergeCell ref="A6:B6"/>
    <mergeCell ref="D6:J6"/>
    <mergeCell ref="B11:C11"/>
    <mergeCell ref="P11:Q11"/>
    <mergeCell ref="K6:O6"/>
    <mergeCell ref="R8:S8"/>
    <mergeCell ref="R9:S9"/>
    <mergeCell ref="R10:S10"/>
    <mergeCell ref="R11:S11"/>
    <mergeCell ref="R12:S12"/>
    <mergeCell ref="R13:S13"/>
    <mergeCell ref="R14:S14"/>
    <mergeCell ref="R15:S15"/>
    <mergeCell ref="R16:S16"/>
    <mergeCell ref="R17:S17"/>
    <mergeCell ref="R18:S18"/>
    <mergeCell ref="R19:S19"/>
    <mergeCell ref="R20:S20"/>
    <mergeCell ref="R21:S21"/>
    <mergeCell ref="R22:S22"/>
    <mergeCell ref="R23:S23"/>
    <mergeCell ref="R24:S24"/>
    <mergeCell ref="R25:S25"/>
    <mergeCell ref="R26:S26"/>
    <mergeCell ref="R27:S27"/>
    <mergeCell ref="R28:S28"/>
    <mergeCell ref="R29:S29"/>
    <mergeCell ref="R30:S30"/>
    <mergeCell ref="R31:S31"/>
    <mergeCell ref="R32:S32"/>
    <mergeCell ref="R33:S33"/>
    <mergeCell ref="R34:S34"/>
    <mergeCell ref="R35:S35"/>
    <mergeCell ref="R36:S36"/>
    <mergeCell ref="R37:S37"/>
    <mergeCell ref="R38:S38"/>
    <mergeCell ref="R39:S39"/>
    <mergeCell ref="R40:S40"/>
    <mergeCell ref="R41:S41"/>
    <mergeCell ref="R42:S42"/>
    <mergeCell ref="R43:S43"/>
    <mergeCell ref="R44:S44"/>
    <mergeCell ref="R45:S45"/>
    <mergeCell ref="R46:S46"/>
    <mergeCell ref="R47:S47"/>
    <mergeCell ref="R48:S48"/>
    <mergeCell ref="R49:S49"/>
    <mergeCell ref="R50:S50"/>
    <mergeCell ref="R51:S51"/>
    <mergeCell ref="R52:S52"/>
    <mergeCell ref="R53:S53"/>
    <mergeCell ref="R54:S54"/>
    <mergeCell ref="R55:S55"/>
    <mergeCell ref="R56:S56"/>
    <mergeCell ref="R57:S57"/>
    <mergeCell ref="R58:S58"/>
    <mergeCell ref="R59:S59"/>
    <mergeCell ref="R60:S60"/>
    <mergeCell ref="R61:S61"/>
    <mergeCell ref="R62:S62"/>
    <mergeCell ref="R63:S63"/>
    <mergeCell ref="R64:S64"/>
    <mergeCell ref="R65:S65"/>
    <mergeCell ref="R66:S66"/>
    <mergeCell ref="R67:S67"/>
    <mergeCell ref="R68:S68"/>
    <mergeCell ref="R69:S69"/>
    <mergeCell ref="R70:S70"/>
    <mergeCell ref="R71:S71"/>
    <mergeCell ref="R72:S72"/>
    <mergeCell ref="R73:S73"/>
    <mergeCell ref="R74:S74"/>
    <mergeCell ref="R75:S75"/>
    <mergeCell ref="R76:S76"/>
    <mergeCell ref="R77:S77"/>
    <mergeCell ref="R78:S78"/>
    <mergeCell ref="R79:S79"/>
    <mergeCell ref="R80:S80"/>
    <mergeCell ref="R81:S81"/>
    <mergeCell ref="R82:S82"/>
    <mergeCell ref="R83:S83"/>
    <mergeCell ref="R84:S84"/>
    <mergeCell ref="R85:S85"/>
    <mergeCell ref="R86:S86"/>
    <mergeCell ref="R87:S87"/>
    <mergeCell ref="R88:S88"/>
    <mergeCell ref="R89:S89"/>
    <mergeCell ref="R90:S90"/>
    <mergeCell ref="R91:S91"/>
    <mergeCell ref="R92:S92"/>
    <mergeCell ref="R93:S93"/>
    <mergeCell ref="R94:S94"/>
    <mergeCell ref="R95:S95"/>
    <mergeCell ref="R96:S96"/>
    <mergeCell ref="R97:S97"/>
    <mergeCell ref="R98:S98"/>
    <mergeCell ref="R99:S99"/>
    <mergeCell ref="R100:S100"/>
    <mergeCell ref="R101:S101"/>
    <mergeCell ref="R102:S102"/>
    <mergeCell ref="R103:S103"/>
    <mergeCell ref="R104:S104"/>
    <mergeCell ref="R105:S105"/>
    <mergeCell ref="R106:S106"/>
    <mergeCell ref="R107:S107"/>
    <mergeCell ref="R108:S108"/>
    <mergeCell ref="R109:S109"/>
    <mergeCell ref="R110:S110"/>
    <mergeCell ref="R111:S111"/>
    <mergeCell ref="R112:S112"/>
    <mergeCell ref="R113:S113"/>
    <mergeCell ref="R114:S114"/>
    <mergeCell ref="R115:S115"/>
    <mergeCell ref="R116:S116"/>
    <mergeCell ref="R117:S117"/>
    <mergeCell ref="R118:S118"/>
    <mergeCell ref="R119:S119"/>
    <mergeCell ref="R120:S120"/>
    <mergeCell ref="R121:S121"/>
    <mergeCell ref="R122:S122"/>
    <mergeCell ref="R123:S123"/>
    <mergeCell ref="R124:S124"/>
    <mergeCell ref="R125:S125"/>
    <mergeCell ref="R126:S126"/>
    <mergeCell ref="R127:S127"/>
    <mergeCell ref="R128:S128"/>
    <mergeCell ref="R129:S129"/>
    <mergeCell ref="R130:S130"/>
    <mergeCell ref="R131:S131"/>
    <mergeCell ref="R132:S132"/>
    <mergeCell ref="R133:S133"/>
    <mergeCell ref="R134:S134"/>
    <mergeCell ref="R135:S135"/>
    <mergeCell ref="R136:S136"/>
    <mergeCell ref="R137:S137"/>
    <mergeCell ref="R138:S138"/>
    <mergeCell ref="R139:S139"/>
    <mergeCell ref="R140:S140"/>
    <mergeCell ref="R141:S141"/>
    <mergeCell ref="R142:S142"/>
    <mergeCell ref="R160:S160"/>
    <mergeCell ref="R143:S143"/>
    <mergeCell ref="R144:S144"/>
    <mergeCell ref="R145:S145"/>
    <mergeCell ref="R146:S146"/>
    <mergeCell ref="R147:S147"/>
    <mergeCell ref="R148:S148"/>
    <mergeCell ref="R149:S149"/>
    <mergeCell ref="R150:S150"/>
    <mergeCell ref="R151:S151"/>
    <mergeCell ref="R167:S167"/>
    <mergeCell ref="R161:S161"/>
    <mergeCell ref="R162:S162"/>
    <mergeCell ref="R163:S163"/>
    <mergeCell ref="R164:S164"/>
    <mergeCell ref="R165:S165"/>
    <mergeCell ref="R166:S166"/>
    <mergeCell ref="P47:Q47"/>
    <mergeCell ref="P48:Q48"/>
    <mergeCell ref="P49:Q49"/>
    <mergeCell ref="P50:Q50"/>
    <mergeCell ref="P51:Q51"/>
    <mergeCell ref="P52:Q52"/>
    <mergeCell ref="P88:P90"/>
    <mergeCell ref="P91:Q91"/>
    <mergeCell ref="P162:Q162"/>
    <mergeCell ref="R152:S152"/>
    <mergeCell ref="R153:S153"/>
    <mergeCell ref="R154:S154"/>
    <mergeCell ref="R155:S155"/>
    <mergeCell ref="R156:S156"/>
    <mergeCell ref="R157:S157"/>
    <mergeCell ref="R158:S158"/>
    <mergeCell ref="R159:S159"/>
  </mergeCells>
  <conditionalFormatting sqref="D8:O8 P9:P88 P168:P171">
    <cfRule type="cellIs" dxfId="347" priority="765" operator="equal">
      <formula>2</formula>
    </cfRule>
    <cfRule type="cellIs" dxfId="346" priority="766" operator="equal">
      <formula>3</formula>
    </cfRule>
    <cfRule type="cellIs" dxfId="345" priority="767" operator="equal">
      <formula>5</formula>
    </cfRule>
    <cfRule type="cellIs" dxfId="344" priority="768" operator="equal">
      <formula>4</formula>
    </cfRule>
    <cfRule type="cellIs" dxfId="343" priority="763" operator="equal">
      <formula>6</formula>
    </cfRule>
    <cfRule type="cellIs" dxfId="342" priority="764" operator="equal">
      <formula>1</formula>
    </cfRule>
  </conditionalFormatting>
  <conditionalFormatting sqref="D10:O11 D13:O17 D20:O27 D30:O31 D35:O37">
    <cfRule type="cellIs" dxfId="341" priority="251" operator="equal">
      <formula>6</formula>
    </cfRule>
    <cfRule type="cellIs" dxfId="340" priority="252" operator="equal">
      <formula>1</formula>
    </cfRule>
    <cfRule type="cellIs" dxfId="339" priority="250" operator="equal">
      <formula>4</formula>
    </cfRule>
    <cfRule type="cellIs" dxfId="338" priority="249" operator="equal">
      <formula>5</formula>
    </cfRule>
    <cfRule type="cellIs" dxfId="337" priority="248" operator="equal">
      <formula>3</formula>
    </cfRule>
    <cfRule type="cellIs" dxfId="336" priority="247" operator="equal">
      <formula>2</formula>
    </cfRule>
  </conditionalFormatting>
  <conditionalFormatting sqref="D39:O46">
    <cfRule type="cellIs" dxfId="335" priority="31" operator="equal">
      <formula>2</formula>
    </cfRule>
    <cfRule type="cellIs" dxfId="334" priority="36" operator="equal">
      <formula>1</formula>
    </cfRule>
    <cfRule type="cellIs" dxfId="333" priority="32" operator="equal">
      <formula>3</formula>
    </cfRule>
    <cfRule type="cellIs" dxfId="332" priority="33" operator="equal">
      <formula>5</formula>
    </cfRule>
    <cfRule type="cellIs" dxfId="331" priority="34" operator="equal">
      <formula>4</formula>
    </cfRule>
    <cfRule type="cellIs" dxfId="330" priority="35" operator="equal">
      <formula>6</formula>
    </cfRule>
  </conditionalFormatting>
  <conditionalFormatting sqref="D53:O53">
    <cfRule type="cellIs" dxfId="329" priority="25" operator="equal">
      <formula>2</formula>
    </cfRule>
    <cfRule type="cellIs" dxfId="328" priority="26" operator="equal">
      <formula>3</formula>
    </cfRule>
    <cfRule type="cellIs" dxfId="327" priority="27" operator="equal">
      <formula>5</formula>
    </cfRule>
    <cfRule type="cellIs" dxfId="326" priority="28" operator="equal">
      <formula>4</formula>
    </cfRule>
    <cfRule type="cellIs" dxfId="325" priority="29" operator="equal">
      <formula>6</formula>
    </cfRule>
    <cfRule type="cellIs" dxfId="324" priority="30" operator="equal">
      <formula>1</formula>
    </cfRule>
  </conditionalFormatting>
  <conditionalFormatting sqref="D82:O85 D88:O90 D97:O99 D101:O105 D154:O155 D158:O161 D164:O171">
    <cfRule type="cellIs" dxfId="323" priority="40" operator="equal">
      <formula>4</formula>
    </cfRule>
    <cfRule type="cellIs" dxfId="322" priority="37" operator="equal">
      <formula>2</formula>
    </cfRule>
    <cfRule type="cellIs" dxfId="321" priority="38" operator="equal">
      <formula>3</formula>
    </cfRule>
    <cfRule type="cellIs" dxfId="320" priority="39" operator="equal">
      <formula>5</formula>
    </cfRule>
    <cfRule type="cellIs" dxfId="319" priority="42" operator="equal">
      <formula>1</formula>
    </cfRule>
    <cfRule type="cellIs" dxfId="318" priority="41" operator="equal">
      <formula>6</formula>
    </cfRule>
  </conditionalFormatting>
  <conditionalFormatting sqref="D116:O123">
    <cfRule type="cellIs" dxfId="317" priority="2" operator="equal">
      <formula>3</formula>
    </cfRule>
    <cfRule type="cellIs" dxfId="316" priority="3" operator="equal">
      <formula>5</formula>
    </cfRule>
    <cfRule type="cellIs" dxfId="315" priority="4" operator="equal">
      <formula>4</formula>
    </cfRule>
    <cfRule type="cellIs" dxfId="314" priority="5" operator="equal">
      <formula>6</formula>
    </cfRule>
    <cfRule type="cellIs" dxfId="313" priority="6" operator="equal">
      <formula>1</formula>
    </cfRule>
    <cfRule type="cellIs" dxfId="312" priority="1" operator="equal">
      <formula>2</formula>
    </cfRule>
  </conditionalFormatting>
  <conditionalFormatting sqref="D126:O131">
    <cfRule type="cellIs" dxfId="311" priority="21" operator="equal">
      <formula>5</formula>
    </cfRule>
    <cfRule type="cellIs" dxfId="310" priority="22" operator="equal">
      <formula>4</formula>
    </cfRule>
    <cfRule type="cellIs" dxfId="309" priority="23" operator="equal">
      <formula>6</formula>
    </cfRule>
    <cfRule type="cellIs" dxfId="308" priority="19" operator="equal">
      <formula>2</formula>
    </cfRule>
    <cfRule type="cellIs" dxfId="307" priority="24" operator="equal">
      <formula>1</formula>
    </cfRule>
    <cfRule type="cellIs" dxfId="306" priority="20" operator="equal">
      <formula>3</formula>
    </cfRule>
  </conditionalFormatting>
  <conditionalFormatting sqref="D134:O146">
    <cfRule type="cellIs" dxfId="305" priority="17" operator="equal">
      <formula>6</formula>
    </cfRule>
    <cfRule type="cellIs" dxfId="304" priority="16" operator="equal">
      <formula>4</formula>
    </cfRule>
    <cfRule type="cellIs" dxfId="303" priority="15" operator="equal">
      <formula>5</formula>
    </cfRule>
    <cfRule type="cellIs" dxfId="302" priority="14" operator="equal">
      <formula>3</formula>
    </cfRule>
    <cfRule type="cellIs" dxfId="301" priority="13" operator="equal">
      <formula>2</formula>
    </cfRule>
    <cfRule type="cellIs" dxfId="300" priority="18" operator="equal">
      <formula>1</formula>
    </cfRule>
  </conditionalFormatting>
  <conditionalFormatting sqref="D149:O151">
    <cfRule type="cellIs" dxfId="299" priority="10" operator="equal">
      <formula>4</formula>
    </cfRule>
    <cfRule type="cellIs" dxfId="298" priority="12" operator="equal">
      <formula>1</formula>
    </cfRule>
    <cfRule type="cellIs" dxfId="297" priority="11" operator="equal">
      <formula>6</formula>
    </cfRule>
    <cfRule type="cellIs" dxfId="296" priority="7" operator="equal">
      <formula>2</formula>
    </cfRule>
    <cfRule type="cellIs" dxfId="295" priority="8" operator="equal">
      <formula>3</formula>
    </cfRule>
    <cfRule type="cellIs" dxfId="294" priority="9" operator="equal">
      <formula>5</formula>
    </cfRule>
  </conditionalFormatting>
  <conditionalFormatting sqref="D173:P181">
    <cfRule type="cellIs" dxfId="293" priority="762" operator="equal">
      <formula>1</formula>
    </cfRule>
    <cfRule type="cellIs" dxfId="292" priority="761" operator="equal">
      <formula>6</formula>
    </cfRule>
    <cfRule type="cellIs" dxfId="291" priority="760" operator="equal">
      <formula>4</formula>
    </cfRule>
    <cfRule type="cellIs" dxfId="290" priority="759" operator="equal">
      <formula>5</formula>
    </cfRule>
    <cfRule type="cellIs" dxfId="289" priority="758" operator="equal">
      <formula>3</formula>
    </cfRule>
    <cfRule type="cellIs" dxfId="288" priority="757" operator="equal">
      <formula>2</formula>
    </cfRule>
  </conditionalFormatting>
  <conditionalFormatting sqref="P91:P159">
    <cfRule type="cellIs" dxfId="287" priority="463" operator="equal">
      <formula>6</formula>
    </cfRule>
    <cfRule type="cellIs" dxfId="286" priority="464" operator="equal">
      <formula>1</formula>
    </cfRule>
    <cfRule type="cellIs" dxfId="285" priority="465" operator="equal">
      <formula>2</formula>
    </cfRule>
    <cfRule type="cellIs" dxfId="284" priority="466" operator="equal">
      <formula>3</formula>
    </cfRule>
    <cfRule type="cellIs" dxfId="283" priority="467" operator="equal">
      <formula>5</formula>
    </cfRule>
    <cfRule type="cellIs" dxfId="282" priority="468" operator="equal">
      <formula>4</formula>
    </cfRule>
  </conditionalFormatting>
  <conditionalFormatting sqref="P162:P166">
    <cfRule type="cellIs" dxfId="281" priority="451" operator="equal">
      <formula>6</formula>
    </cfRule>
    <cfRule type="cellIs" dxfId="280" priority="455" operator="equal">
      <formula>5</formula>
    </cfRule>
    <cfRule type="cellIs" dxfId="279" priority="454" operator="equal">
      <formula>3</formula>
    </cfRule>
    <cfRule type="cellIs" dxfId="278" priority="453" operator="equal">
      <formula>2</formula>
    </cfRule>
    <cfRule type="cellIs" dxfId="277" priority="452" operator="equal">
      <formula>1</formula>
    </cfRule>
    <cfRule type="cellIs" dxfId="276" priority="456" operator="equal">
      <formula>4</formula>
    </cfRule>
  </conditionalFormatting>
  <conditionalFormatting sqref="R9">
    <cfRule type="cellIs" dxfId="275" priority="750" operator="equal">
      <formula>4</formula>
    </cfRule>
    <cfRule type="cellIs" dxfId="274" priority="749" operator="equal">
      <formula>5</formula>
    </cfRule>
    <cfRule type="cellIs" dxfId="273" priority="748" operator="equal">
      <formula>3</formula>
    </cfRule>
    <cfRule type="cellIs" dxfId="272" priority="747" operator="equal">
      <formula>2</formula>
    </cfRule>
    <cfRule type="cellIs" dxfId="271" priority="746" operator="equal">
      <formula>1</formula>
    </cfRule>
    <cfRule type="cellIs" dxfId="270" priority="745" operator="equal">
      <formula>6</formula>
    </cfRule>
  </conditionalFormatting>
  <conditionalFormatting sqref="R12">
    <cfRule type="cellIs" dxfId="269" priority="610" operator="equal">
      <formula>3</formula>
    </cfRule>
    <cfRule type="cellIs" dxfId="268" priority="612" operator="equal">
      <formula>4</formula>
    </cfRule>
    <cfRule type="cellIs" dxfId="267" priority="611" operator="equal">
      <formula>5</formula>
    </cfRule>
    <cfRule type="cellIs" dxfId="266" priority="607" operator="equal">
      <formula>6</formula>
    </cfRule>
    <cfRule type="cellIs" dxfId="265" priority="608" operator="equal">
      <formula>1</formula>
    </cfRule>
    <cfRule type="cellIs" dxfId="264" priority="609" operator="equal">
      <formula>2</formula>
    </cfRule>
  </conditionalFormatting>
  <conditionalFormatting sqref="R18:R19">
    <cfRule type="cellIs" dxfId="263" priority="603" operator="equal">
      <formula>2</formula>
    </cfRule>
    <cfRule type="cellIs" dxfId="262" priority="601" operator="equal">
      <formula>6</formula>
    </cfRule>
    <cfRule type="cellIs" dxfId="261" priority="602" operator="equal">
      <formula>1</formula>
    </cfRule>
    <cfRule type="cellIs" dxfId="260" priority="604" operator="equal">
      <formula>3</formula>
    </cfRule>
    <cfRule type="cellIs" dxfId="259" priority="605" operator="equal">
      <formula>5</formula>
    </cfRule>
    <cfRule type="cellIs" dxfId="258" priority="606" operator="equal">
      <formula>4</formula>
    </cfRule>
  </conditionalFormatting>
  <conditionalFormatting sqref="R28:R29">
    <cfRule type="cellIs" dxfId="257" priority="595" operator="equal">
      <formula>6</formula>
    </cfRule>
    <cfRule type="cellIs" dxfId="256" priority="600" operator="equal">
      <formula>4</formula>
    </cfRule>
    <cfRule type="cellIs" dxfId="255" priority="599" operator="equal">
      <formula>5</formula>
    </cfRule>
    <cfRule type="cellIs" dxfId="254" priority="598" operator="equal">
      <formula>3</formula>
    </cfRule>
    <cfRule type="cellIs" dxfId="253" priority="596" operator="equal">
      <formula>1</formula>
    </cfRule>
    <cfRule type="cellIs" dxfId="252" priority="597" operator="equal">
      <formula>2</formula>
    </cfRule>
  </conditionalFormatting>
  <conditionalFormatting sqref="R32:R34">
    <cfRule type="cellIs" dxfId="251" priority="588" operator="equal">
      <formula>4</formula>
    </cfRule>
    <cfRule type="cellIs" dxfId="250" priority="587" operator="equal">
      <formula>5</formula>
    </cfRule>
    <cfRule type="cellIs" dxfId="249" priority="586" operator="equal">
      <formula>3</formula>
    </cfRule>
    <cfRule type="cellIs" dxfId="248" priority="585" operator="equal">
      <formula>2</formula>
    </cfRule>
    <cfRule type="cellIs" dxfId="247" priority="584" operator="equal">
      <formula>1</formula>
    </cfRule>
    <cfRule type="cellIs" dxfId="246" priority="583" operator="equal">
      <formula>6</formula>
    </cfRule>
  </conditionalFormatting>
  <conditionalFormatting sqref="R38">
    <cfRule type="cellIs" dxfId="245" priority="580" operator="equal">
      <formula>3</formula>
    </cfRule>
    <cfRule type="cellIs" dxfId="244" priority="579" operator="equal">
      <formula>2</formula>
    </cfRule>
    <cfRule type="cellIs" dxfId="243" priority="577" operator="equal">
      <formula>6</formula>
    </cfRule>
    <cfRule type="cellIs" dxfId="242" priority="578" operator="equal">
      <formula>1</formula>
    </cfRule>
    <cfRule type="cellIs" dxfId="241" priority="581" operator="equal">
      <formula>5</formula>
    </cfRule>
    <cfRule type="cellIs" dxfId="240" priority="582" operator="equal">
      <formula>4</formula>
    </cfRule>
  </conditionalFormatting>
  <conditionalFormatting sqref="R47:R52">
    <cfRule type="cellIs" dxfId="239" priority="575" operator="equal">
      <formula>5</formula>
    </cfRule>
    <cfRule type="cellIs" dxfId="238" priority="576" operator="equal">
      <formula>4</formula>
    </cfRule>
    <cfRule type="cellIs" dxfId="237" priority="574" operator="equal">
      <formula>3</formula>
    </cfRule>
    <cfRule type="cellIs" dxfId="236" priority="573" operator="equal">
      <formula>2</formula>
    </cfRule>
    <cfRule type="cellIs" dxfId="235" priority="572" operator="equal">
      <formula>1</formula>
    </cfRule>
    <cfRule type="cellIs" dxfId="234" priority="571" operator="equal">
      <formula>6</formula>
    </cfRule>
  </conditionalFormatting>
  <conditionalFormatting sqref="R54:R81">
    <cfRule type="cellIs" dxfId="233" priority="562" operator="equal">
      <formula>3</formula>
    </cfRule>
    <cfRule type="cellIs" dxfId="232" priority="563" operator="equal">
      <formula>5</formula>
    </cfRule>
    <cfRule type="cellIs" dxfId="231" priority="561" operator="equal">
      <formula>2</formula>
    </cfRule>
    <cfRule type="cellIs" dxfId="230" priority="564" operator="equal">
      <formula>4</formula>
    </cfRule>
    <cfRule type="cellIs" dxfId="229" priority="559" operator="equal">
      <formula>6</formula>
    </cfRule>
    <cfRule type="cellIs" dxfId="228" priority="560" operator="equal">
      <formula>1</formula>
    </cfRule>
  </conditionalFormatting>
  <conditionalFormatting sqref="R85:R87">
    <cfRule type="cellIs" dxfId="227" priority="553" operator="equal">
      <formula>6</formula>
    </cfRule>
    <cfRule type="cellIs" dxfId="226" priority="556" operator="equal">
      <formula>3</formula>
    </cfRule>
    <cfRule type="cellIs" dxfId="225" priority="555" operator="equal">
      <formula>2</formula>
    </cfRule>
    <cfRule type="cellIs" dxfId="224" priority="557" operator="equal">
      <formula>5</formula>
    </cfRule>
    <cfRule type="cellIs" dxfId="223" priority="558" operator="equal">
      <formula>4</formula>
    </cfRule>
    <cfRule type="cellIs" dxfId="222" priority="554" operator="equal">
      <formula>1</formula>
    </cfRule>
  </conditionalFormatting>
  <conditionalFormatting sqref="R91:R96">
    <cfRule type="cellIs" dxfId="221" priority="545" operator="equal">
      <formula>5</formula>
    </cfRule>
    <cfRule type="cellIs" dxfId="220" priority="546" operator="equal">
      <formula>4</formula>
    </cfRule>
    <cfRule type="cellIs" dxfId="219" priority="542" operator="equal">
      <formula>1</formula>
    </cfRule>
    <cfRule type="cellIs" dxfId="218" priority="543" operator="equal">
      <formula>2</formula>
    </cfRule>
    <cfRule type="cellIs" dxfId="217" priority="544" operator="equal">
      <formula>3</formula>
    </cfRule>
    <cfRule type="cellIs" dxfId="216" priority="541" operator="equal">
      <formula>6</formula>
    </cfRule>
  </conditionalFormatting>
  <conditionalFormatting sqref="R100">
    <cfRule type="cellIs" dxfId="215" priority="534" operator="equal">
      <formula>4</formula>
    </cfRule>
    <cfRule type="cellIs" dxfId="214" priority="533" operator="equal">
      <formula>5</formula>
    </cfRule>
    <cfRule type="cellIs" dxfId="213" priority="531" operator="equal">
      <formula>2</formula>
    </cfRule>
    <cfRule type="cellIs" dxfId="212" priority="530" operator="equal">
      <formula>1</formula>
    </cfRule>
    <cfRule type="cellIs" dxfId="211" priority="529" operator="equal">
      <formula>6</formula>
    </cfRule>
    <cfRule type="cellIs" dxfId="210" priority="532" operator="equal">
      <formula>3</formula>
    </cfRule>
  </conditionalFormatting>
  <conditionalFormatting sqref="R104:R115">
    <cfRule type="cellIs" dxfId="209" priority="522" operator="equal">
      <formula>4</formula>
    </cfRule>
    <cfRule type="cellIs" dxfId="208" priority="517" operator="equal">
      <formula>6</formula>
    </cfRule>
    <cfRule type="cellIs" dxfId="207" priority="519" operator="equal">
      <formula>2</formula>
    </cfRule>
    <cfRule type="cellIs" dxfId="206" priority="520" operator="equal">
      <formula>3</formula>
    </cfRule>
    <cfRule type="cellIs" dxfId="205" priority="521" operator="equal">
      <formula>5</formula>
    </cfRule>
    <cfRule type="cellIs" dxfId="204" priority="518" operator="equal">
      <formula>1</formula>
    </cfRule>
  </conditionalFormatting>
  <conditionalFormatting sqref="R124:R125">
    <cfRule type="cellIs" dxfId="203" priority="507" operator="equal">
      <formula>2</formula>
    </cfRule>
    <cfRule type="cellIs" dxfId="202" priority="506" operator="equal">
      <formula>1</formula>
    </cfRule>
    <cfRule type="cellIs" dxfId="201" priority="505" operator="equal">
      <formula>6</formula>
    </cfRule>
    <cfRule type="cellIs" dxfId="200" priority="508" operator="equal">
      <formula>3</formula>
    </cfRule>
    <cfRule type="cellIs" dxfId="199" priority="509" operator="equal">
      <formula>5</formula>
    </cfRule>
    <cfRule type="cellIs" dxfId="198" priority="510" operator="equal">
      <formula>4</formula>
    </cfRule>
  </conditionalFormatting>
  <conditionalFormatting sqref="R132:R133">
    <cfRule type="cellIs" dxfId="197" priority="494" operator="equal">
      <formula>1</formula>
    </cfRule>
    <cfRule type="cellIs" dxfId="196" priority="493" operator="equal">
      <formula>6</formula>
    </cfRule>
    <cfRule type="cellIs" dxfId="195" priority="495" operator="equal">
      <formula>2</formula>
    </cfRule>
    <cfRule type="cellIs" dxfId="194" priority="496" operator="equal">
      <formula>3</formula>
    </cfRule>
    <cfRule type="cellIs" dxfId="193" priority="497" operator="equal">
      <formula>5</formula>
    </cfRule>
    <cfRule type="cellIs" dxfId="192" priority="498" operator="equal">
      <formula>4</formula>
    </cfRule>
  </conditionalFormatting>
  <conditionalFormatting sqref="R147:R148">
    <cfRule type="cellIs" dxfId="191" priority="486" operator="equal">
      <formula>4</formula>
    </cfRule>
    <cfRule type="cellIs" dxfId="190" priority="485" operator="equal">
      <formula>5</formula>
    </cfRule>
    <cfRule type="cellIs" dxfId="189" priority="484" operator="equal">
      <formula>3</formula>
    </cfRule>
    <cfRule type="cellIs" dxfId="188" priority="483" operator="equal">
      <formula>2</formula>
    </cfRule>
    <cfRule type="cellIs" dxfId="187" priority="482" operator="equal">
      <formula>1</formula>
    </cfRule>
    <cfRule type="cellIs" dxfId="186" priority="481" operator="equal">
      <formula>6</formula>
    </cfRule>
  </conditionalFormatting>
  <conditionalFormatting sqref="R152:R153">
    <cfRule type="cellIs" dxfId="185" priority="469" operator="equal">
      <formula>6</formula>
    </cfRule>
    <cfRule type="cellIs" dxfId="184" priority="470" operator="equal">
      <formula>1</formula>
    </cfRule>
    <cfRule type="cellIs" dxfId="183" priority="474" operator="equal">
      <formula>4</formula>
    </cfRule>
    <cfRule type="cellIs" dxfId="182" priority="473" operator="equal">
      <formula>5</formula>
    </cfRule>
    <cfRule type="cellIs" dxfId="181" priority="472" operator="equal">
      <formula>3</formula>
    </cfRule>
    <cfRule type="cellIs" dxfId="180" priority="471" operator="equal">
      <formula>2</formula>
    </cfRule>
  </conditionalFormatting>
  <conditionalFormatting sqref="R156:R157">
    <cfRule type="cellIs" dxfId="179" priority="459" operator="equal">
      <formula>2</formula>
    </cfRule>
    <cfRule type="cellIs" dxfId="178" priority="458" operator="equal">
      <formula>1</formula>
    </cfRule>
    <cfRule type="cellIs" dxfId="177" priority="457" operator="equal">
      <formula>6</formula>
    </cfRule>
    <cfRule type="cellIs" dxfId="176" priority="462" operator="equal">
      <formula>4</formula>
    </cfRule>
    <cfRule type="cellIs" dxfId="175" priority="461" operator="equal">
      <formula>5</formula>
    </cfRule>
    <cfRule type="cellIs" dxfId="174" priority="460" operator="equal">
      <formula>3</formula>
    </cfRule>
  </conditionalFormatting>
  <conditionalFormatting sqref="R162:R163">
    <cfRule type="cellIs" dxfId="173" priority="445" operator="equal">
      <formula>6</formula>
    </cfRule>
    <cfRule type="cellIs" dxfId="172" priority="446" operator="equal">
      <formula>1</formula>
    </cfRule>
    <cfRule type="cellIs" dxfId="171" priority="447" operator="equal">
      <formula>2</formula>
    </cfRule>
    <cfRule type="cellIs" dxfId="170" priority="448" operator="equal">
      <formula>3</formula>
    </cfRule>
    <cfRule type="cellIs" dxfId="169" priority="449" operator="equal">
      <formula>5</formula>
    </cfRule>
    <cfRule type="cellIs" dxfId="168" priority="450" operator="equal">
      <formula>4</formula>
    </cfRule>
  </conditionalFormatting>
  <conditionalFormatting sqref="R10:S11 R99:S99 R20:S27 R30:S31 R35:S37 R13:S17 R39:S46 R82:S85 R88:S90 R101:S105 R116:S123 R126:S131 R134:S146 R149:S151 R154:S155 R158:S161 R53:S54 R164:S167">
    <cfRule type="dataBar" priority="737">
      <dataBar>
        <cfvo type="min"/>
        <cfvo type="max"/>
        <color rgb="FFFFB628"/>
      </dataBar>
      <extLst>
        <ext xmlns:x14="http://schemas.microsoft.com/office/spreadsheetml/2009/9/main" uri="{B025F937-C7B1-47D3-B67F-A62EFF666E3E}">
          <x14:id>{E406579D-4701-4259-BF3E-B9FAA04405CB}</x14:id>
        </ext>
      </extLst>
    </cfRule>
  </conditionalFormatting>
  <conditionalFormatting sqref="R97:S97">
    <cfRule type="dataBar" priority="736">
      <dataBar>
        <cfvo type="min"/>
        <cfvo type="max"/>
        <color rgb="FFFFB628"/>
      </dataBar>
      <extLst>
        <ext xmlns:x14="http://schemas.microsoft.com/office/spreadsheetml/2009/9/main" uri="{B025F937-C7B1-47D3-B67F-A62EFF666E3E}">
          <x14:id>{D5EEB4E9-4648-4297-870A-506FF3598B08}</x14:id>
        </ext>
      </extLst>
    </cfRule>
  </conditionalFormatting>
  <conditionalFormatting sqref="R98:S98">
    <cfRule type="dataBar" priority="735">
      <dataBar>
        <cfvo type="min"/>
        <cfvo type="max"/>
        <color rgb="FFFFB628"/>
      </dataBar>
      <extLst>
        <ext xmlns:x14="http://schemas.microsoft.com/office/spreadsheetml/2009/9/main" uri="{B025F937-C7B1-47D3-B67F-A62EFF666E3E}">
          <x14:id>{A3B22E62-65B3-49A8-9261-E33804DD856F}</x14:id>
        </ext>
      </extLst>
    </cfRule>
  </conditionalFormatting>
  <printOptions horizontalCentered="1"/>
  <pageMargins left="0.15748031496062992" right="0.15748031496062992" top="0.15748031496062992" bottom="0.15748031496062992" header="0.15748031496062992" footer="0.15748031496062992"/>
  <pageSetup scale="26"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dataBar" id="{E406579D-4701-4259-BF3E-B9FAA04405CB}">
            <x14:dataBar minLength="0" maxLength="100" border="1" negativeBarBorderColorSameAsPositive="0">
              <x14:cfvo type="autoMin"/>
              <x14:cfvo type="autoMax"/>
              <x14:borderColor rgb="FFFFB628"/>
              <x14:negativeFillColor rgb="FFFF0000"/>
              <x14:negativeBorderColor rgb="FFFF0000"/>
              <x14:axisColor rgb="FF000000"/>
            </x14:dataBar>
          </x14:cfRule>
          <xm:sqref>R10:S11 R99:S99 R20:S27 R30:S31 R35:S37 R13:S17 R39:S46 R82:S85 R88:S90 R101:S105 R116:S123 R126:S131 R134:S146 R149:S151 R154:S155 R158:S161 R53:S54 R164:S167</xm:sqref>
        </x14:conditionalFormatting>
        <x14:conditionalFormatting xmlns:xm="http://schemas.microsoft.com/office/excel/2006/main">
          <x14:cfRule type="dataBar" id="{D5EEB4E9-4648-4297-870A-506FF3598B08}">
            <x14:dataBar minLength="0" maxLength="100" border="1" negativeBarBorderColorSameAsPositive="0">
              <x14:cfvo type="autoMin"/>
              <x14:cfvo type="autoMax"/>
              <x14:borderColor rgb="FFFFB628"/>
              <x14:negativeFillColor rgb="FFFF0000"/>
              <x14:negativeBorderColor rgb="FFFF0000"/>
              <x14:axisColor rgb="FF000000"/>
            </x14:dataBar>
          </x14:cfRule>
          <xm:sqref>R97:S97</xm:sqref>
        </x14:conditionalFormatting>
        <x14:conditionalFormatting xmlns:xm="http://schemas.microsoft.com/office/excel/2006/main">
          <x14:cfRule type="dataBar" id="{A3B22E62-65B3-49A8-9261-E33804DD856F}">
            <x14:dataBar minLength="0" maxLength="100" border="1" negativeBarBorderColorSameAsPositive="0">
              <x14:cfvo type="autoMin"/>
              <x14:cfvo type="autoMax"/>
              <x14:borderColor rgb="FFFFB628"/>
              <x14:negativeFillColor rgb="FFFF0000"/>
              <x14:negativeBorderColor rgb="FFFF0000"/>
              <x14:axisColor rgb="FF000000"/>
            </x14:dataBar>
          </x14:cfRule>
          <xm:sqref>R98:S98</xm:sqref>
        </x14:conditionalFormatting>
        <x14:conditionalFormatting xmlns:xm="http://schemas.microsoft.com/office/excel/2006/main">
          <x14:cfRule type="iconSet" priority="738" id="{1D4A2532-3CAA-4C13-A119-EB6F4B8078A2}">
            <x14:iconSet iconSet="3Symbols2" showValue="0" custom="1">
              <x14:cfvo type="percent">
                <xm:f>0</xm:f>
              </x14:cfvo>
              <x14:cfvo type="percent">
                <xm:f>40</xm:f>
              </x14:cfvo>
              <x14:cfvo type="percent">
                <xm:f>100</xm:f>
              </x14:cfvo>
              <x14:cfIcon iconSet="3Symbols2" iconId="0"/>
              <x14:cfIcon iconSet="3Symbols2" iconId="1"/>
              <x14:cfIcon iconSet="3Symbols2" iconId="2"/>
            </x14:iconSet>
          </x14:cfRule>
          <xm:sqref>T10:T11 T13:T17 T20:T27 T30:T31 T35:T37 T39:T46 T53 T82:T84 T88:T90 T97:T99 T101:T103 T116:T123 T126:T131 T134:T146 T149:T151 T154:T155 T158:T161 T164:T167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415FB-9E41-4128-8EE7-4E6162F0E7C2}">
  <sheetPr>
    <tabColor theme="8" tint="-0.249977111117893"/>
    <outlinePr summaryBelow="0"/>
  </sheetPr>
  <dimension ref="A1:Z192"/>
  <sheetViews>
    <sheetView topLeftCell="B1" zoomScale="90" zoomScaleNormal="90" zoomScaleSheetLayoutView="90" zoomScalePageLayoutView="60" workbookViewId="0">
      <pane ySplit="7" topLeftCell="A158" activePane="bottomLeft" state="frozen"/>
      <selection pane="bottomLeft" activeCell="I39" sqref="I39"/>
    </sheetView>
  </sheetViews>
  <sheetFormatPr baseColWidth="10" defaultColWidth="11.44140625" defaultRowHeight="13.2" outlineLevelRow="1" x14ac:dyDescent="0.3"/>
  <cols>
    <col min="1" max="1" width="10.109375" style="7" customWidth="1"/>
    <col min="2" max="2" width="33.44140625" style="7" customWidth="1"/>
    <col min="3" max="3" width="67" style="7" customWidth="1"/>
    <col min="4" max="15" width="5.5546875" style="7" customWidth="1"/>
    <col min="16" max="16" width="27.6640625" style="8" customWidth="1"/>
    <col min="17" max="17" width="16.109375" style="8" customWidth="1"/>
    <col min="18" max="18" width="8.5546875" style="8" customWidth="1"/>
    <col min="19" max="19" width="7.44140625" style="8" customWidth="1"/>
    <col min="20" max="20" width="13.5546875" style="8" customWidth="1"/>
    <col min="21" max="26" width="4.6640625" style="8" customWidth="1"/>
    <col min="27" max="39" width="4.6640625" style="7" customWidth="1"/>
    <col min="40" max="16384" width="11.44140625" style="7"/>
  </cols>
  <sheetData>
    <row r="1" spans="1:20" s="2" customFormat="1" ht="21.9" customHeight="1" x14ac:dyDescent="0.3">
      <c r="B1" s="3"/>
      <c r="C1" s="3"/>
      <c r="D1" s="3"/>
      <c r="E1" s="3"/>
      <c r="F1" s="3"/>
      <c r="G1" s="3"/>
    </row>
    <row r="2" spans="1:20" s="2" customFormat="1" ht="21.9" customHeight="1" x14ac:dyDescent="0.3">
      <c r="A2" s="286"/>
      <c r="B2" s="286"/>
      <c r="C2" s="287" t="s">
        <v>78</v>
      </c>
      <c r="D2" s="287"/>
      <c r="E2" s="287"/>
      <c r="F2" s="287"/>
      <c r="G2" s="287"/>
      <c r="H2" s="287"/>
      <c r="I2" s="4"/>
      <c r="J2" s="4"/>
      <c r="K2" s="4"/>
      <c r="L2" s="4"/>
      <c r="M2" s="4"/>
      <c r="N2" s="4"/>
      <c r="O2" s="4"/>
    </row>
    <row r="3" spans="1:20" s="2" customFormat="1" ht="21.9" customHeight="1" x14ac:dyDescent="0.3">
      <c r="A3" s="286"/>
      <c r="B3" s="286"/>
      <c r="C3" s="287" t="s">
        <v>79</v>
      </c>
      <c r="D3" s="287"/>
      <c r="E3" s="287"/>
      <c r="F3" s="287"/>
      <c r="G3" s="287"/>
      <c r="H3" s="287"/>
      <c r="I3" s="4"/>
      <c r="J3" s="4"/>
      <c r="K3" s="4"/>
      <c r="L3" s="4"/>
      <c r="M3" s="4"/>
      <c r="N3" s="4"/>
      <c r="O3" s="4"/>
    </row>
    <row r="4" spans="1:20" s="6" customFormat="1" ht="21.9" customHeight="1" x14ac:dyDescent="0.3">
      <c r="A4" s="286"/>
      <c r="B4" s="286"/>
      <c r="C4" s="5" t="s">
        <v>80</v>
      </c>
      <c r="D4" s="288"/>
      <c r="E4" s="289"/>
      <c r="F4" s="290"/>
      <c r="G4" s="288"/>
      <c r="H4" s="290"/>
      <c r="I4" s="4"/>
      <c r="J4" s="4"/>
      <c r="K4" s="4"/>
      <c r="L4" s="4"/>
      <c r="M4" s="4"/>
      <c r="N4" s="4"/>
      <c r="O4" s="4"/>
    </row>
    <row r="5" spans="1:20" s="6" customFormat="1" ht="21.9" customHeight="1" x14ac:dyDescent="0.3">
      <c r="I5" s="4"/>
      <c r="J5" s="4"/>
      <c r="K5" s="4"/>
      <c r="L5" s="4"/>
      <c r="M5" s="4"/>
      <c r="N5" s="4"/>
      <c r="O5" s="4"/>
    </row>
    <row r="6" spans="1:20" s="6" customFormat="1" ht="21.9" customHeight="1" x14ac:dyDescent="0.3">
      <c r="A6" s="291" t="s">
        <v>81</v>
      </c>
      <c r="B6" s="291"/>
      <c r="C6" s="14"/>
      <c r="D6" s="292" t="s">
        <v>82</v>
      </c>
      <c r="E6" s="292"/>
      <c r="F6" s="292"/>
      <c r="G6" s="292"/>
      <c r="H6" s="292"/>
      <c r="I6" s="292"/>
      <c r="J6" s="292"/>
      <c r="K6" s="293"/>
      <c r="L6" s="293"/>
      <c r="M6" s="293"/>
      <c r="N6" s="293"/>
      <c r="O6" s="293"/>
    </row>
    <row r="7" spans="1:20" ht="68.25" customHeight="1" x14ac:dyDescent="0.3">
      <c r="B7" s="7" t="s">
        <v>83</v>
      </c>
      <c r="D7" s="30" t="s">
        <v>84</v>
      </c>
      <c r="E7" s="30" t="s">
        <v>85</v>
      </c>
      <c r="F7" s="30" t="s">
        <v>86</v>
      </c>
      <c r="G7" s="30" t="s">
        <v>87</v>
      </c>
      <c r="H7" s="30" t="s">
        <v>88</v>
      </c>
      <c r="I7" s="29" t="s">
        <v>89</v>
      </c>
      <c r="J7" s="29" t="s">
        <v>90</v>
      </c>
      <c r="K7" s="29" t="s">
        <v>91</v>
      </c>
      <c r="L7" s="29" t="s">
        <v>92</v>
      </c>
      <c r="M7" s="29" t="s">
        <v>93</v>
      </c>
      <c r="N7" s="29" t="s">
        <v>94</v>
      </c>
      <c r="O7" s="29" t="s">
        <v>95</v>
      </c>
    </row>
    <row r="8" spans="1:20" ht="27" customHeight="1" x14ac:dyDescent="0.3">
      <c r="A8" s="15"/>
      <c r="B8" s="267" t="s">
        <v>96</v>
      </c>
      <c r="C8" s="267"/>
      <c r="D8" s="9"/>
      <c r="E8" s="10"/>
      <c r="F8" s="10"/>
      <c r="G8" s="10"/>
      <c r="H8" s="10"/>
      <c r="I8" s="10"/>
      <c r="J8" s="10"/>
      <c r="K8" s="10"/>
      <c r="L8" s="10"/>
      <c r="M8" s="10"/>
      <c r="N8" s="10"/>
      <c r="O8" s="10"/>
      <c r="P8" s="284" t="s">
        <v>97</v>
      </c>
      <c r="Q8" s="285"/>
      <c r="R8" s="313" t="s">
        <v>249</v>
      </c>
      <c r="S8" s="313"/>
      <c r="T8" s="41" t="s">
        <v>262</v>
      </c>
    </row>
    <row r="9" spans="1:20" ht="14.1" customHeight="1" x14ac:dyDescent="0.3">
      <c r="A9" s="11">
        <v>1</v>
      </c>
      <c r="B9" s="268" t="s">
        <v>98</v>
      </c>
      <c r="C9" s="268"/>
      <c r="D9" s="9"/>
      <c r="E9" s="9"/>
      <c r="F9" s="9"/>
      <c r="G9" s="9"/>
      <c r="H9" s="9"/>
      <c r="I9" s="9"/>
      <c r="J9" s="9"/>
      <c r="K9" s="9"/>
      <c r="L9" s="9"/>
      <c r="M9" s="9"/>
      <c r="N9" s="9"/>
      <c r="O9" s="9"/>
      <c r="P9" s="269"/>
      <c r="Q9" s="270"/>
      <c r="R9" s="269"/>
      <c r="S9" s="341"/>
      <c r="T9" s="42"/>
    </row>
    <row r="10" spans="1:20" ht="14.1" customHeight="1" outlineLevel="1" x14ac:dyDescent="0.3">
      <c r="A10" s="11">
        <f>+A9+1</f>
        <v>2</v>
      </c>
      <c r="B10" s="264" t="s">
        <v>99</v>
      </c>
      <c r="C10" s="264"/>
      <c r="D10" s="31"/>
      <c r="E10" s="31"/>
      <c r="F10" s="31"/>
      <c r="G10" s="31"/>
      <c r="H10" s="31"/>
      <c r="I10" s="31"/>
      <c r="J10" s="31"/>
      <c r="K10" s="31"/>
      <c r="L10" s="31"/>
      <c r="M10" s="31"/>
      <c r="N10" s="31"/>
      <c r="O10" s="31"/>
      <c r="P10" s="265"/>
      <c r="Q10" s="266"/>
      <c r="R10" s="324" t="str">
        <f>IFERROR(COUNTIF(D10:O10,"=3")/COUNTIF(D10:O10,"&gt;0")," ")</f>
        <v xml:space="preserve"> </v>
      </c>
      <c r="S10" s="324"/>
      <c r="T10" s="43" t="str">
        <f>R10</f>
        <v xml:space="preserve"> </v>
      </c>
    </row>
    <row r="11" spans="1:20" ht="14.1" customHeight="1" outlineLevel="1" x14ac:dyDescent="0.3">
      <c r="A11" s="11">
        <f>+A10+1</f>
        <v>3</v>
      </c>
      <c r="B11" s="264" t="s">
        <v>100</v>
      </c>
      <c r="C11" s="264"/>
      <c r="D11" s="31"/>
      <c r="E11" s="31"/>
      <c r="F11" s="31"/>
      <c r="G11" s="31"/>
      <c r="H11" s="31"/>
      <c r="I11" s="31"/>
      <c r="J11" s="31"/>
      <c r="K11" s="31"/>
      <c r="L11" s="31"/>
      <c r="M11" s="31"/>
      <c r="N11" s="31"/>
      <c r="O11" s="31"/>
      <c r="P11" s="265"/>
      <c r="Q11" s="266"/>
      <c r="R11" s="324" t="str">
        <f>IFERROR(COUNTIF(D11:O11,"=3")/COUNTIF(D11:O11,"&gt;0")," ")</f>
        <v xml:space="preserve"> </v>
      </c>
      <c r="S11" s="324"/>
      <c r="T11" s="43" t="str">
        <f t="shared" ref="T11:T53" si="0">R11</f>
        <v xml:space="preserve"> </v>
      </c>
    </row>
    <row r="12" spans="1:20" ht="14.1" customHeight="1" x14ac:dyDescent="0.3">
      <c r="A12" s="11">
        <v>1</v>
      </c>
      <c r="B12" s="268" t="s">
        <v>101</v>
      </c>
      <c r="C12" s="268"/>
      <c r="D12" s="9"/>
      <c r="E12" s="9"/>
      <c r="F12" s="9"/>
      <c r="G12" s="9"/>
      <c r="H12" s="9"/>
      <c r="I12" s="9"/>
      <c r="J12" s="9"/>
      <c r="K12" s="9"/>
      <c r="L12" s="9"/>
      <c r="M12" s="9"/>
      <c r="N12" s="9"/>
      <c r="O12" s="9"/>
      <c r="P12" s="269"/>
      <c r="Q12" s="341"/>
      <c r="R12" s="269"/>
      <c r="S12" s="341"/>
      <c r="T12" s="42"/>
    </row>
    <row r="13" spans="1:20" ht="14.1" customHeight="1" outlineLevel="1" x14ac:dyDescent="0.3">
      <c r="A13" s="11">
        <f>+A12+1</f>
        <v>2</v>
      </c>
      <c r="B13" s="264" t="s">
        <v>102</v>
      </c>
      <c r="C13" s="264"/>
      <c r="D13" s="31"/>
      <c r="E13" s="31"/>
      <c r="F13" s="31"/>
      <c r="G13" s="31"/>
      <c r="H13" s="31"/>
      <c r="I13" s="31"/>
      <c r="J13" s="31"/>
      <c r="K13" s="31"/>
      <c r="L13" s="31"/>
      <c r="M13" s="31"/>
      <c r="N13" s="31"/>
      <c r="O13" s="31"/>
      <c r="P13" s="265"/>
      <c r="Q13" s="266"/>
      <c r="R13" s="324" t="str">
        <f>IFERROR(COUNTIF(D13:O13,"=3")/COUNTIF(D13:O13,"&gt;0")," ")</f>
        <v xml:space="preserve"> </v>
      </c>
      <c r="S13" s="324"/>
      <c r="T13" s="43" t="str">
        <f t="shared" si="0"/>
        <v xml:space="preserve"> </v>
      </c>
    </row>
    <row r="14" spans="1:20" ht="14.1" customHeight="1" outlineLevel="1" x14ac:dyDescent="0.3">
      <c r="A14" s="11">
        <f>+A13+1</f>
        <v>3</v>
      </c>
      <c r="B14" s="264" t="s">
        <v>103</v>
      </c>
      <c r="C14" s="264"/>
      <c r="D14" s="31"/>
      <c r="E14" s="31"/>
      <c r="F14" s="31"/>
      <c r="G14" s="31"/>
      <c r="H14" s="31"/>
      <c r="I14" s="31"/>
      <c r="J14" s="31"/>
      <c r="K14" s="31"/>
      <c r="L14" s="31"/>
      <c r="M14" s="31"/>
      <c r="N14" s="31"/>
      <c r="O14" s="31"/>
      <c r="P14" s="265"/>
      <c r="Q14" s="266"/>
      <c r="R14" s="324" t="str">
        <f>IFERROR(COUNTIF(D14:O14,"=3")/COUNTIF(D14:O14,"&gt;0")," ")</f>
        <v xml:space="preserve"> </v>
      </c>
      <c r="S14" s="324"/>
      <c r="T14" s="43" t="str">
        <f t="shared" si="0"/>
        <v xml:space="preserve"> </v>
      </c>
    </row>
    <row r="15" spans="1:20" ht="14.1" customHeight="1" outlineLevel="1" x14ac:dyDescent="0.3">
      <c r="A15" s="11">
        <f>+A14+1</f>
        <v>4</v>
      </c>
      <c r="B15" s="264" t="s">
        <v>104</v>
      </c>
      <c r="C15" s="264"/>
      <c r="D15" s="31"/>
      <c r="E15" s="31"/>
      <c r="F15" s="31"/>
      <c r="G15" s="31"/>
      <c r="H15" s="31"/>
      <c r="I15" s="31"/>
      <c r="J15" s="31"/>
      <c r="K15" s="31"/>
      <c r="L15" s="31"/>
      <c r="M15" s="31"/>
      <c r="N15" s="31"/>
      <c r="O15" s="31"/>
      <c r="P15" s="265"/>
      <c r="Q15" s="266"/>
      <c r="R15" s="324" t="str">
        <f>IFERROR(COUNTIF(D15:O15,"=3")/COUNTIF(D15:O15,"&gt;0")," ")</f>
        <v xml:space="preserve"> </v>
      </c>
      <c r="S15" s="324"/>
      <c r="T15" s="43" t="str">
        <f t="shared" si="0"/>
        <v xml:space="preserve"> </v>
      </c>
    </row>
    <row r="16" spans="1:20" ht="14.1" customHeight="1" outlineLevel="1" x14ac:dyDescent="0.3">
      <c r="A16" s="11">
        <f>+A15+1</f>
        <v>5</v>
      </c>
      <c r="B16" s="264" t="s">
        <v>105</v>
      </c>
      <c r="C16" s="264"/>
      <c r="D16" s="31"/>
      <c r="E16" s="31"/>
      <c r="F16" s="31"/>
      <c r="G16" s="31"/>
      <c r="H16" s="31"/>
      <c r="I16" s="31"/>
      <c r="J16" s="31"/>
      <c r="K16" s="31"/>
      <c r="L16" s="31"/>
      <c r="M16" s="31"/>
      <c r="N16" s="31"/>
      <c r="O16" s="31"/>
      <c r="P16" s="265"/>
      <c r="Q16" s="266"/>
      <c r="R16" s="324" t="str">
        <f>IFERROR(COUNTIF(D16:O16,"=3")/COUNTIF(D16:O16,"&gt;0")," ")</f>
        <v xml:space="preserve"> </v>
      </c>
      <c r="S16" s="324"/>
      <c r="T16" s="43" t="str">
        <f t="shared" si="0"/>
        <v xml:space="preserve"> </v>
      </c>
    </row>
    <row r="17" spans="1:20" ht="24" customHeight="1" outlineLevel="1" x14ac:dyDescent="0.3">
      <c r="A17" s="11">
        <f>+A16+1</f>
        <v>6</v>
      </c>
      <c r="B17" s="271" t="s">
        <v>106</v>
      </c>
      <c r="C17" s="272"/>
      <c r="D17" s="31"/>
      <c r="E17" s="31"/>
      <c r="F17" s="31"/>
      <c r="G17" s="31"/>
      <c r="H17" s="31"/>
      <c r="I17" s="31"/>
      <c r="J17" s="31"/>
      <c r="K17" s="31"/>
      <c r="L17" s="31"/>
      <c r="M17" s="31"/>
      <c r="N17" s="31"/>
      <c r="O17" s="31"/>
      <c r="P17" s="265"/>
      <c r="Q17" s="266"/>
      <c r="R17" s="324" t="str">
        <f>IFERROR(COUNTIF(D17:O17,"=3")/COUNTIF(D17:O17,"&gt;0")," ")</f>
        <v xml:space="preserve"> </v>
      </c>
      <c r="S17" s="324"/>
      <c r="T17" s="43" t="str">
        <f t="shared" si="0"/>
        <v xml:space="preserve"> </v>
      </c>
    </row>
    <row r="18" spans="1:20" ht="14.1" customHeight="1" outlineLevel="1" x14ac:dyDescent="0.3">
      <c r="A18" s="11"/>
      <c r="B18" s="277"/>
      <c r="C18" s="278"/>
      <c r="D18" s="9"/>
      <c r="E18" s="9"/>
      <c r="F18" s="9"/>
      <c r="G18" s="9"/>
      <c r="H18" s="9"/>
      <c r="I18" s="9"/>
      <c r="J18" s="9"/>
      <c r="K18" s="9"/>
      <c r="L18" s="9"/>
      <c r="M18" s="9"/>
      <c r="N18" s="9"/>
      <c r="O18" s="9"/>
      <c r="P18" s="269"/>
      <c r="Q18" s="341"/>
      <c r="R18" s="269"/>
      <c r="S18" s="341"/>
      <c r="T18" s="42"/>
    </row>
    <row r="19" spans="1:20" ht="14.1" customHeight="1" x14ac:dyDescent="0.3">
      <c r="A19" s="11">
        <v>1</v>
      </c>
      <c r="B19" s="279" t="s">
        <v>107</v>
      </c>
      <c r="C19" s="280"/>
      <c r="D19" s="9"/>
      <c r="E19" s="9"/>
      <c r="F19" s="9"/>
      <c r="G19" s="9"/>
      <c r="H19" s="9"/>
      <c r="I19" s="9"/>
      <c r="J19" s="9"/>
      <c r="K19" s="9"/>
      <c r="L19" s="9"/>
      <c r="M19" s="9"/>
      <c r="N19" s="9"/>
      <c r="O19" s="9"/>
      <c r="P19" s="269"/>
      <c r="Q19" s="341"/>
      <c r="R19" s="269"/>
      <c r="S19" s="341"/>
      <c r="T19" s="42"/>
    </row>
    <row r="20" spans="1:20" ht="14.1" customHeight="1" outlineLevel="1" x14ac:dyDescent="0.3">
      <c r="A20" s="11">
        <f t="shared" ref="A20:A27" si="1">+A19+1</f>
        <v>2</v>
      </c>
      <c r="B20" s="264" t="s">
        <v>108</v>
      </c>
      <c r="C20" s="264"/>
      <c r="D20" s="31"/>
      <c r="E20" s="31"/>
      <c r="F20" s="31"/>
      <c r="G20" s="31"/>
      <c r="H20" s="31"/>
      <c r="I20" s="31"/>
      <c r="J20" s="31"/>
      <c r="K20" s="31"/>
      <c r="L20" s="31"/>
      <c r="M20" s="31"/>
      <c r="N20" s="31"/>
      <c r="O20" s="31"/>
      <c r="P20" s="265" t="s">
        <v>293</v>
      </c>
      <c r="Q20" s="266"/>
      <c r="R20" s="324" t="str">
        <f t="shared" ref="R20:R27" si="2">IFERROR(COUNTIF(D20:O20,"=3")/COUNTIF(D20:O20,"&gt;0")," ")</f>
        <v xml:space="preserve"> </v>
      </c>
      <c r="S20" s="324"/>
      <c r="T20" s="43" t="str">
        <f t="shared" si="0"/>
        <v xml:space="preserve"> </v>
      </c>
    </row>
    <row r="21" spans="1:20" ht="14.1" customHeight="1" outlineLevel="1" x14ac:dyDescent="0.3">
      <c r="A21" s="11">
        <f t="shared" si="1"/>
        <v>3</v>
      </c>
      <c r="B21" s="277" t="s">
        <v>109</v>
      </c>
      <c r="C21" s="278"/>
      <c r="D21" s="31"/>
      <c r="E21" s="31"/>
      <c r="F21" s="31"/>
      <c r="H21" s="31"/>
      <c r="I21" s="31"/>
      <c r="J21" s="31"/>
      <c r="K21" s="31"/>
      <c r="L21" s="31"/>
      <c r="M21" s="31"/>
      <c r="N21" s="31"/>
      <c r="O21" s="31"/>
      <c r="P21" s="265"/>
      <c r="Q21" s="266"/>
      <c r="R21" s="324" t="str">
        <f t="shared" si="2"/>
        <v xml:space="preserve"> </v>
      </c>
      <c r="S21" s="324"/>
      <c r="T21" s="43" t="str">
        <f t="shared" si="0"/>
        <v xml:space="preserve"> </v>
      </c>
    </row>
    <row r="22" spans="1:20" ht="14.1" customHeight="1" outlineLevel="1" x14ac:dyDescent="0.3">
      <c r="A22" s="11">
        <f t="shared" si="1"/>
        <v>4</v>
      </c>
      <c r="B22" s="277" t="s">
        <v>110</v>
      </c>
      <c r="C22" s="278"/>
      <c r="D22" s="31"/>
      <c r="E22" s="31"/>
      <c r="F22" s="31"/>
      <c r="G22" s="31"/>
      <c r="H22" s="31"/>
      <c r="I22" s="31"/>
      <c r="J22" s="31"/>
      <c r="K22" s="31"/>
      <c r="L22" s="31"/>
      <c r="M22" s="31"/>
      <c r="N22" s="31"/>
      <c r="O22" s="31"/>
      <c r="P22" s="265"/>
      <c r="Q22" s="266"/>
      <c r="R22" s="324" t="str">
        <f t="shared" si="2"/>
        <v xml:space="preserve"> </v>
      </c>
      <c r="S22" s="324"/>
      <c r="T22" s="43" t="str">
        <f t="shared" si="0"/>
        <v xml:space="preserve"> </v>
      </c>
    </row>
    <row r="23" spans="1:20" ht="14.1" customHeight="1" outlineLevel="1" x14ac:dyDescent="0.3">
      <c r="A23" s="11">
        <f t="shared" si="1"/>
        <v>5</v>
      </c>
      <c r="B23" s="277" t="s">
        <v>111</v>
      </c>
      <c r="C23" s="278"/>
      <c r="D23" s="31"/>
      <c r="E23" s="31"/>
      <c r="F23" s="31"/>
      <c r="G23" s="31"/>
      <c r="H23" s="31"/>
      <c r="I23" s="31"/>
      <c r="J23" s="31"/>
      <c r="K23" s="31"/>
      <c r="L23" s="31"/>
      <c r="M23" s="31"/>
      <c r="N23" s="31"/>
      <c r="O23" s="31"/>
      <c r="P23" s="265"/>
      <c r="Q23" s="266"/>
      <c r="R23" s="324" t="str">
        <f t="shared" si="2"/>
        <v xml:space="preserve"> </v>
      </c>
      <c r="S23" s="324"/>
      <c r="T23" s="43" t="str">
        <f t="shared" si="0"/>
        <v xml:space="preserve"> </v>
      </c>
    </row>
    <row r="24" spans="1:20" ht="14.1" customHeight="1" outlineLevel="1" x14ac:dyDescent="0.3">
      <c r="A24" s="11">
        <f t="shared" si="1"/>
        <v>6</v>
      </c>
      <c r="B24" s="277" t="s">
        <v>112</v>
      </c>
      <c r="C24" s="278"/>
      <c r="D24" s="31"/>
      <c r="E24" s="31"/>
      <c r="F24" s="31"/>
      <c r="G24" s="31"/>
      <c r="H24" s="31"/>
      <c r="I24" s="31"/>
      <c r="J24" s="31"/>
      <c r="K24" s="31"/>
      <c r="L24" s="31"/>
      <c r="M24" s="31"/>
      <c r="N24" s="31"/>
      <c r="O24" s="31"/>
      <c r="P24" s="265"/>
      <c r="Q24" s="266"/>
      <c r="R24" s="324" t="str">
        <f t="shared" si="2"/>
        <v xml:space="preserve"> </v>
      </c>
      <c r="S24" s="324"/>
      <c r="T24" s="43" t="str">
        <f t="shared" si="0"/>
        <v xml:space="preserve"> </v>
      </c>
    </row>
    <row r="25" spans="1:20" ht="14.1" customHeight="1" outlineLevel="1" x14ac:dyDescent="0.3">
      <c r="A25" s="11">
        <f t="shared" si="1"/>
        <v>7</v>
      </c>
      <c r="B25" s="277" t="s">
        <v>113</v>
      </c>
      <c r="C25" s="278"/>
      <c r="D25" s="31"/>
      <c r="E25" s="31"/>
      <c r="F25" s="31"/>
      <c r="G25" s="31"/>
      <c r="H25" s="31"/>
      <c r="I25" s="31"/>
      <c r="J25" s="31"/>
      <c r="K25" s="31"/>
      <c r="L25" s="31"/>
      <c r="M25" s="31"/>
      <c r="N25" s="31"/>
      <c r="O25" s="31"/>
      <c r="P25" s="265"/>
      <c r="Q25" s="266"/>
      <c r="R25" s="324" t="str">
        <f t="shared" si="2"/>
        <v xml:space="preserve"> </v>
      </c>
      <c r="S25" s="324"/>
      <c r="T25" s="43" t="str">
        <f t="shared" si="0"/>
        <v xml:space="preserve"> </v>
      </c>
    </row>
    <row r="26" spans="1:20" ht="14.1" customHeight="1" outlineLevel="1" x14ac:dyDescent="0.3">
      <c r="A26" s="11">
        <f t="shared" si="1"/>
        <v>8</v>
      </c>
      <c r="B26" s="264" t="s">
        <v>114</v>
      </c>
      <c r="C26" s="264"/>
      <c r="D26" s="31"/>
      <c r="E26" s="31"/>
      <c r="F26" s="31"/>
      <c r="G26" s="31"/>
      <c r="H26" s="31"/>
      <c r="I26" s="31"/>
      <c r="J26" s="31"/>
      <c r="K26" s="31"/>
      <c r="L26" s="31"/>
      <c r="M26" s="31"/>
      <c r="N26" s="31"/>
      <c r="O26" s="31"/>
      <c r="P26" s="265" t="s">
        <v>294</v>
      </c>
      <c r="Q26" s="266"/>
      <c r="R26" s="324" t="str">
        <f t="shared" si="2"/>
        <v xml:space="preserve"> </v>
      </c>
      <c r="S26" s="324"/>
      <c r="T26" s="43" t="str">
        <f t="shared" si="0"/>
        <v xml:space="preserve"> </v>
      </c>
    </row>
    <row r="27" spans="1:20" ht="14.1" customHeight="1" outlineLevel="1" x14ac:dyDescent="0.3">
      <c r="A27" s="11">
        <f t="shared" si="1"/>
        <v>9</v>
      </c>
      <c r="B27" s="277" t="s">
        <v>115</v>
      </c>
      <c r="C27" s="278"/>
      <c r="D27" s="31"/>
      <c r="E27" s="31"/>
      <c r="F27" s="31"/>
      <c r="G27" s="31"/>
      <c r="H27" s="31"/>
      <c r="I27" s="31"/>
      <c r="J27" s="31"/>
      <c r="K27" s="31"/>
      <c r="L27" s="31"/>
      <c r="M27" s="31"/>
      <c r="N27" s="31"/>
      <c r="O27" s="31"/>
      <c r="P27" s="265"/>
      <c r="Q27" s="266"/>
      <c r="R27" s="324" t="str">
        <f t="shared" si="2"/>
        <v xml:space="preserve"> </v>
      </c>
      <c r="S27" s="324"/>
      <c r="T27" s="43" t="str">
        <f t="shared" si="0"/>
        <v xml:space="preserve"> </v>
      </c>
    </row>
    <row r="28" spans="1:20" ht="14.1" customHeight="1" outlineLevel="1" x14ac:dyDescent="0.3">
      <c r="A28" s="11"/>
      <c r="B28" s="277"/>
      <c r="C28" s="278"/>
      <c r="D28" s="9"/>
      <c r="E28" s="9"/>
      <c r="F28" s="9"/>
      <c r="G28" s="9"/>
      <c r="H28" s="9"/>
      <c r="I28" s="9"/>
      <c r="J28" s="9"/>
      <c r="K28" s="9"/>
      <c r="L28" s="9"/>
      <c r="M28" s="9"/>
      <c r="N28" s="9"/>
      <c r="O28" s="9"/>
      <c r="P28" s="269"/>
      <c r="Q28" s="341"/>
      <c r="R28" s="269"/>
      <c r="S28" s="341"/>
      <c r="T28" s="42"/>
    </row>
    <row r="29" spans="1:20" ht="14.1" customHeight="1" x14ac:dyDescent="0.3">
      <c r="A29" s="11">
        <v>1</v>
      </c>
      <c r="B29" s="268" t="s">
        <v>116</v>
      </c>
      <c r="C29" s="268"/>
      <c r="D29" s="9"/>
      <c r="E29" s="9"/>
      <c r="F29" s="9"/>
      <c r="G29" s="9"/>
      <c r="H29" s="9"/>
      <c r="I29" s="9"/>
      <c r="J29" s="9"/>
      <c r="K29" s="9"/>
      <c r="L29" s="9"/>
      <c r="M29" s="9"/>
      <c r="N29" s="9"/>
      <c r="O29" s="9"/>
      <c r="P29" s="269"/>
      <c r="Q29" s="341"/>
      <c r="R29" s="269"/>
      <c r="S29" s="341"/>
      <c r="T29" s="42"/>
    </row>
    <row r="30" spans="1:20" ht="14.1" customHeight="1" outlineLevel="1" x14ac:dyDescent="0.3">
      <c r="A30" s="11">
        <f>+A29+1</f>
        <v>2</v>
      </c>
      <c r="B30" s="264" t="s">
        <v>117</v>
      </c>
      <c r="C30" s="264"/>
      <c r="D30" s="31"/>
      <c r="E30" s="31"/>
      <c r="F30" s="31"/>
      <c r="G30" s="31"/>
      <c r="H30" s="31"/>
      <c r="I30" s="31"/>
      <c r="J30" s="31"/>
      <c r="K30" s="31"/>
      <c r="L30" s="31"/>
      <c r="M30" s="31"/>
      <c r="N30" s="31"/>
      <c r="O30" s="31"/>
      <c r="P30" s="265" t="s">
        <v>295</v>
      </c>
      <c r="Q30" s="266"/>
      <c r="R30" s="324" t="str">
        <f>IFERROR(COUNTIF(D30:O30,"=3")/COUNTIF(D30:O30,"&gt;0")," ")</f>
        <v xml:space="preserve"> </v>
      </c>
      <c r="S30" s="324"/>
      <c r="T30" s="43" t="str">
        <f t="shared" si="0"/>
        <v xml:space="preserve"> </v>
      </c>
    </row>
    <row r="31" spans="1:20" ht="14.1" customHeight="1" outlineLevel="1" x14ac:dyDescent="0.3">
      <c r="A31" s="11">
        <f>+A30+1</f>
        <v>3</v>
      </c>
      <c r="B31" s="277" t="s">
        <v>118</v>
      </c>
      <c r="C31" s="278"/>
      <c r="D31" s="31"/>
      <c r="E31" s="31"/>
      <c r="F31" s="31"/>
      <c r="G31" s="31"/>
      <c r="H31" s="31"/>
      <c r="I31" s="31"/>
      <c r="J31" s="31"/>
      <c r="K31" s="31"/>
      <c r="L31" s="31"/>
      <c r="M31" s="31"/>
      <c r="N31" s="31"/>
      <c r="O31" s="31"/>
      <c r="P31" s="265" t="s">
        <v>296</v>
      </c>
      <c r="Q31" s="266"/>
      <c r="R31" s="324" t="str">
        <f>IFERROR(COUNTIF(D31:O31,"=3")/COUNTIF(D31:O31,"&gt;0")," ")</f>
        <v xml:space="preserve"> </v>
      </c>
      <c r="S31" s="324"/>
      <c r="T31" s="43" t="str">
        <f t="shared" si="0"/>
        <v xml:space="preserve"> </v>
      </c>
    </row>
    <row r="32" spans="1:20" ht="14.1" customHeight="1" outlineLevel="1" x14ac:dyDescent="0.3">
      <c r="A32" s="11">
        <f>+A31+1</f>
        <v>4</v>
      </c>
      <c r="B32" s="264"/>
      <c r="C32" s="264"/>
      <c r="D32" s="9"/>
      <c r="E32" s="9"/>
      <c r="F32" s="9"/>
      <c r="G32" s="9"/>
      <c r="H32" s="9"/>
      <c r="I32" s="9"/>
      <c r="J32" s="9"/>
      <c r="K32" s="9"/>
      <c r="L32" s="9"/>
      <c r="M32" s="9"/>
      <c r="N32" s="9"/>
      <c r="O32" s="9"/>
      <c r="P32" s="269"/>
      <c r="Q32" s="341"/>
      <c r="R32" s="269"/>
      <c r="S32" s="341"/>
      <c r="T32" s="42"/>
    </row>
    <row r="33" spans="1:22" ht="14.1" customHeight="1" x14ac:dyDescent="0.3">
      <c r="A33" s="11">
        <v>1</v>
      </c>
      <c r="B33" s="268" t="s">
        <v>119</v>
      </c>
      <c r="C33" s="268"/>
      <c r="D33" s="9"/>
      <c r="E33" s="9"/>
      <c r="F33" s="9"/>
      <c r="G33" s="9"/>
      <c r="H33" s="9"/>
      <c r="I33" s="9"/>
      <c r="J33" s="9"/>
      <c r="K33" s="9"/>
      <c r="L33" s="9"/>
      <c r="M33" s="9"/>
      <c r="N33" s="9"/>
      <c r="O33" s="9"/>
      <c r="P33" s="269"/>
      <c r="Q33" s="341"/>
      <c r="R33" s="269"/>
      <c r="S33" s="341"/>
      <c r="T33" s="42"/>
    </row>
    <row r="34" spans="1:22" ht="14.1" customHeight="1" outlineLevel="1" x14ac:dyDescent="0.3">
      <c r="A34" s="11">
        <v>1</v>
      </c>
      <c r="B34" s="277" t="s">
        <v>83</v>
      </c>
      <c r="C34" s="278"/>
      <c r="D34" s="9"/>
      <c r="E34" s="9"/>
      <c r="F34" s="9"/>
      <c r="G34" s="9"/>
      <c r="H34" s="9"/>
      <c r="I34" s="9"/>
      <c r="J34" s="9"/>
      <c r="K34" s="9"/>
      <c r="L34" s="9"/>
      <c r="M34" s="9"/>
      <c r="N34" s="9"/>
      <c r="O34" s="9"/>
      <c r="P34" s="269"/>
      <c r="Q34" s="341"/>
      <c r="R34" s="269"/>
      <c r="S34" s="341"/>
      <c r="T34" s="42"/>
    </row>
    <row r="35" spans="1:22" ht="14.1" customHeight="1" outlineLevel="1" x14ac:dyDescent="0.3">
      <c r="A35" s="11">
        <f>+A34+1</f>
        <v>2</v>
      </c>
      <c r="B35" s="277" t="s">
        <v>120</v>
      </c>
      <c r="C35" s="278"/>
      <c r="D35" s="31"/>
      <c r="E35" s="31"/>
      <c r="F35" s="31"/>
      <c r="G35" s="31"/>
      <c r="H35" s="31"/>
      <c r="I35" s="31"/>
      <c r="J35" s="31"/>
      <c r="K35" s="31"/>
      <c r="L35" s="31"/>
      <c r="M35" s="31"/>
      <c r="N35" s="31"/>
      <c r="O35" s="31"/>
      <c r="P35" s="265" t="s">
        <v>297</v>
      </c>
      <c r="Q35" s="266"/>
      <c r="R35" s="324" t="str">
        <f>IFERROR(COUNTIF(D35:O35,"=3")/COUNTIF(D35:O35,"&gt;0")," ")</f>
        <v xml:space="preserve"> </v>
      </c>
      <c r="S35" s="324"/>
      <c r="T35" s="43" t="str">
        <f t="shared" si="0"/>
        <v xml:space="preserve"> </v>
      </c>
    </row>
    <row r="36" spans="1:22" ht="14.1" customHeight="1" outlineLevel="1" x14ac:dyDescent="0.3">
      <c r="A36" s="11">
        <f>+A35+1</f>
        <v>3</v>
      </c>
      <c r="B36" s="277" t="s">
        <v>121</v>
      </c>
      <c r="C36" s="278"/>
      <c r="D36" s="31"/>
      <c r="E36" s="31"/>
      <c r="F36" s="31"/>
      <c r="G36" s="31"/>
      <c r="H36" s="31"/>
      <c r="I36" s="31"/>
      <c r="J36" s="31"/>
      <c r="K36" s="31"/>
      <c r="L36" s="31"/>
      <c r="M36" s="31"/>
      <c r="N36" s="31"/>
      <c r="O36" s="31"/>
      <c r="P36" s="265"/>
      <c r="Q36" s="266"/>
      <c r="R36" s="324" t="str">
        <f>IFERROR(COUNTIF(D36:O36,"=3")/COUNTIF(D36:O36,"&gt;0")," ")</f>
        <v xml:space="preserve"> </v>
      </c>
      <c r="S36" s="324"/>
      <c r="T36" s="43" t="str">
        <f t="shared" si="0"/>
        <v xml:space="preserve"> </v>
      </c>
    </row>
    <row r="37" spans="1:22" ht="14.1" customHeight="1" outlineLevel="1" x14ac:dyDescent="0.3">
      <c r="A37" s="11">
        <f>+A36+1</f>
        <v>4</v>
      </c>
      <c r="B37" s="277" t="s">
        <v>122</v>
      </c>
      <c r="C37" s="278"/>
      <c r="D37" s="31"/>
      <c r="E37" s="31"/>
      <c r="F37" s="31"/>
      <c r="G37" s="31"/>
      <c r="H37" s="31"/>
      <c r="I37" s="31"/>
      <c r="J37" s="31"/>
      <c r="K37" s="31"/>
      <c r="L37" s="31"/>
      <c r="M37" s="31"/>
      <c r="N37" s="31"/>
      <c r="O37" s="31"/>
      <c r="P37" s="265"/>
      <c r="Q37" s="266"/>
      <c r="R37" s="324" t="str">
        <f>IFERROR(COUNTIF(D37:O37,"=3")/COUNTIF(D37:O37,"&gt;0")," ")</f>
        <v xml:space="preserve"> </v>
      </c>
      <c r="S37" s="324"/>
      <c r="T37" s="43" t="str">
        <f t="shared" si="0"/>
        <v xml:space="preserve"> </v>
      </c>
    </row>
    <row r="38" spans="1:22" s="8" customFormat="1" ht="14.1" customHeight="1" x14ac:dyDescent="0.3">
      <c r="A38" s="11">
        <v>1</v>
      </c>
      <c r="B38" s="268" t="s">
        <v>123</v>
      </c>
      <c r="C38" s="268"/>
      <c r="D38" s="9"/>
      <c r="E38" s="9"/>
      <c r="F38" s="9"/>
      <c r="G38" s="9"/>
      <c r="H38" s="9"/>
      <c r="I38" s="9"/>
      <c r="J38" s="9"/>
      <c r="K38" s="9"/>
      <c r="L38" s="9"/>
      <c r="M38" s="9"/>
      <c r="N38" s="9"/>
      <c r="O38" s="9"/>
      <c r="P38" s="269"/>
      <c r="Q38" s="341"/>
      <c r="R38" s="269"/>
      <c r="S38" s="341"/>
      <c r="T38" s="42"/>
    </row>
    <row r="39" spans="1:22" s="8" customFormat="1" ht="14.1" customHeight="1" outlineLevel="1" x14ac:dyDescent="0.3">
      <c r="A39" s="11">
        <f t="shared" ref="A39:A55" si="3">+A38+1</f>
        <v>2</v>
      </c>
      <c r="B39" s="264" t="s">
        <v>124</v>
      </c>
      <c r="C39" s="264"/>
      <c r="D39" s="31"/>
      <c r="E39" s="31"/>
      <c r="F39" s="31"/>
      <c r="G39" s="31"/>
      <c r="H39" s="31"/>
      <c r="I39" s="31"/>
      <c r="J39" s="31">
        <v>3</v>
      </c>
      <c r="K39" s="31"/>
      <c r="L39" s="31"/>
      <c r="M39" s="31"/>
      <c r="N39" s="31"/>
      <c r="O39" s="31"/>
      <c r="P39" s="265"/>
      <c r="Q39" s="266"/>
      <c r="R39" s="324">
        <f t="shared" ref="R39:R46" si="4">IFERROR(COUNTIF(D39:O39,"=3")/COUNTIF(D39:O39,"&gt;0")," ")</f>
        <v>1</v>
      </c>
      <c r="S39" s="324"/>
      <c r="T39" s="43">
        <f t="shared" si="0"/>
        <v>1</v>
      </c>
    </row>
    <row r="40" spans="1:22" s="8" customFormat="1" ht="14.1" customHeight="1" outlineLevel="1" x14ac:dyDescent="0.3">
      <c r="A40" s="11">
        <f t="shared" si="3"/>
        <v>3</v>
      </c>
      <c r="B40" s="264" t="s">
        <v>125</v>
      </c>
      <c r="C40" s="264"/>
      <c r="D40" s="31"/>
      <c r="E40" s="31"/>
      <c r="F40" s="31"/>
      <c r="G40" s="31"/>
      <c r="H40" s="31"/>
      <c r="I40" s="31"/>
      <c r="J40" s="31">
        <v>3</v>
      </c>
      <c r="K40" s="31"/>
      <c r="L40" s="31"/>
      <c r="M40" s="31"/>
      <c r="N40" s="31"/>
      <c r="O40" s="31"/>
      <c r="P40" s="265"/>
      <c r="Q40" s="266"/>
      <c r="R40" s="324">
        <f t="shared" si="4"/>
        <v>1</v>
      </c>
      <c r="S40" s="324"/>
      <c r="T40" s="43">
        <f t="shared" si="0"/>
        <v>1</v>
      </c>
    </row>
    <row r="41" spans="1:22" s="8" customFormat="1" ht="14.1" customHeight="1" outlineLevel="1" x14ac:dyDescent="0.3">
      <c r="A41" s="11">
        <f t="shared" si="3"/>
        <v>4</v>
      </c>
      <c r="B41" s="264" t="s">
        <v>126</v>
      </c>
      <c r="C41" s="264"/>
      <c r="D41" s="31"/>
      <c r="E41" s="31"/>
      <c r="F41" s="31"/>
      <c r="G41" s="31"/>
      <c r="H41" s="31"/>
      <c r="I41" s="31"/>
      <c r="J41" s="31">
        <v>3</v>
      </c>
      <c r="K41" s="31"/>
      <c r="L41" s="31"/>
      <c r="M41" s="31"/>
      <c r="N41" s="31"/>
      <c r="O41" s="31"/>
      <c r="P41" s="265"/>
      <c r="Q41" s="266"/>
      <c r="R41" s="324">
        <f t="shared" si="4"/>
        <v>1</v>
      </c>
      <c r="S41" s="324"/>
      <c r="T41" s="43">
        <f t="shared" si="0"/>
        <v>1</v>
      </c>
    </row>
    <row r="42" spans="1:22" s="8" customFormat="1" ht="14.1" customHeight="1" outlineLevel="1" x14ac:dyDescent="0.3">
      <c r="A42" s="11">
        <f t="shared" si="3"/>
        <v>5</v>
      </c>
      <c r="B42" s="264" t="s">
        <v>127</v>
      </c>
      <c r="C42" s="264"/>
      <c r="D42" s="31"/>
      <c r="E42" s="31"/>
      <c r="F42" s="31"/>
      <c r="G42" s="31"/>
      <c r="H42" s="31"/>
      <c r="I42" s="31"/>
      <c r="J42" s="31"/>
      <c r="K42" s="31"/>
      <c r="L42" s="31"/>
      <c r="M42" s="31"/>
      <c r="N42" s="31"/>
      <c r="O42" s="31"/>
      <c r="P42" s="265"/>
      <c r="Q42" s="266"/>
      <c r="R42" s="324" t="str">
        <f t="shared" si="4"/>
        <v xml:space="preserve"> </v>
      </c>
      <c r="S42" s="324"/>
      <c r="T42" s="43" t="str">
        <f t="shared" si="0"/>
        <v xml:space="preserve"> </v>
      </c>
    </row>
    <row r="43" spans="1:22" s="8" customFormat="1" ht="14.1" customHeight="1" outlineLevel="1" x14ac:dyDescent="0.3">
      <c r="A43" s="11">
        <f t="shared" si="3"/>
        <v>6</v>
      </c>
      <c r="B43" s="277" t="s">
        <v>128</v>
      </c>
      <c r="C43" s="278"/>
      <c r="D43" s="31"/>
      <c r="E43" s="31"/>
      <c r="F43" s="31"/>
      <c r="G43" s="31"/>
      <c r="H43" s="31"/>
      <c r="I43" s="31"/>
      <c r="J43" s="31">
        <v>3</v>
      </c>
      <c r="K43" s="31"/>
      <c r="L43" s="31"/>
      <c r="M43" s="31"/>
      <c r="N43" s="31"/>
      <c r="O43" s="31"/>
      <c r="P43" s="265"/>
      <c r="Q43" s="266"/>
      <c r="R43" s="324">
        <f t="shared" si="4"/>
        <v>1</v>
      </c>
      <c r="S43" s="324"/>
      <c r="T43" s="43">
        <f t="shared" si="0"/>
        <v>1</v>
      </c>
      <c r="V43" s="57"/>
    </row>
    <row r="44" spans="1:22" s="8" customFormat="1" ht="14.1" customHeight="1" outlineLevel="1" x14ac:dyDescent="0.3">
      <c r="A44" s="11">
        <f t="shared" si="3"/>
        <v>7</v>
      </c>
      <c r="B44" s="277" t="s">
        <v>129</v>
      </c>
      <c r="C44" s="278"/>
      <c r="D44" s="31"/>
      <c r="E44" s="31"/>
      <c r="F44" s="31"/>
      <c r="G44" s="31"/>
      <c r="H44" s="31"/>
      <c r="I44" s="31"/>
      <c r="J44" s="31"/>
      <c r="K44" s="31"/>
      <c r="L44" s="31"/>
      <c r="M44" s="31"/>
      <c r="N44" s="31"/>
      <c r="O44" s="31"/>
      <c r="P44" s="265" t="s">
        <v>264</v>
      </c>
      <c r="Q44" s="266"/>
      <c r="R44" s="324" t="str">
        <f t="shared" si="4"/>
        <v xml:space="preserve"> </v>
      </c>
      <c r="S44" s="324"/>
      <c r="T44" s="43" t="str">
        <f t="shared" si="0"/>
        <v xml:space="preserve"> </v>
      </c>
    </row>
    <row r="45" spans="1:22" s="8" customFormat="1" ht="14.1" customHeight="1" outlineLevel="1" x14ac:dyDescent="0.3">
      <c r="A45" s="11">
        <f t="shared" si="3"/>
        <v>8</v>
      </c>
      <c r="B45" s="264" t="s">
        <v>130</v>
      </c>
      <c r="C45" s="264"/>
      <c r="D45" s="31"/>
      <c r="E45" s="31"/>
      <c r="F45" s="31"/>
      <c r="G45" s="31"/>
      <c r="H45" s="31"/>
      <c r="I45" s="31"/>
      <c r="J45" s="31"/>
      <c r="K45" s="31"/>
      <c r="L45" s="31"/>
      <c r="M45" s="31"/>
      <c r="N45" s="31"/>
      <c r="O45" s="31"/>
      <c r="P45" s="265"/>
      <c r="Q45" s="266"/>
      <c r="R45" s="324" t="str">
        <f t="shared" si="4"/>
        <v xml:space="preserve"> </v>
      </c>
      <c r="S45" s="324"/>
      <c r="T45" s="43" t="str">
        <f t="shared" si="0"/>
        <v xml:space="preserve"> </v>
      </c>
    </row>
    <row r="46" spans="1:22" s="8" customFormat="1" ht="14.1" customHeight="1" outlineLevel="1" x14ac:dyDescent="0.3">
      <c r="A46" s="11">
        <f t="shared" si="3"/>
        <v>9</v>
      </c>
      <c r="B46" s="264" t="s">
        <v>131</v>
      </c>
      <c r="C46" s="264"/>
      <c r="D46" s="31"/>
      <c r="E46" s="31"/>
      <c r="F46" s="31"/>
      <c r="G46" s="31"/>
      <c r="H46" s="31"/>
      <c r="I46" s="31"/>
      <c r="J46" s="31"/>
      <c r="K46" s="31"/>
      <c r="L46" s="31"/>
      <c r="M46" s="31"/>
      <c r="N46" s="31"/>
      <c r="O46" s="31"/>
      <c r="P46" s="265" t="s">
        <v>298</v>
      </c>
      <c r="Q46" s="266"/>
      <c r="R46" s="324" t="str">
        <f t="shared" si="4"/>
        <v xml:space="preserve"> </v>
      </c>
      <c r="S46" s="324"/>
      <c r="T46" s="43" t="str">
        <f t="shared" si="0"/>
        <v xml:space="preserve"> </v>
      </c>
    </row>
    <row r="47" spans="1:22" s="8" customFormat="1" ht="14.1" customHeight="1" outlineLevel="1" x14ac:dyDescent="0.3">
      <c r="A47" s="21">
        <f t="shared" si="3"/>
        <v>10</v>
      </c>
      <c r="B47" s="277" t="s">
        <v>132</v>
      </c>
      <c r="C47" s="278"/>
      <c r="D47" s="39"/>
      <c r="E47" s="39"/>
      <c r="F47" s="39"/>
      <c r="G47" s="39"/>
      <c r="H47" s="39"/>
      <c r="I47" s="39"/>
      <c r="J47" s="39"/>
      <c r="K47" s="39"/>
      <c r="L47" s="39"/>
      <c r="M47" s="39"/>
      <c r="N47" s="39"/>
      <c r="O47" s="39"/>
      <c r="P47" s="265" t="s">
        <v>265</v>
      </c>
      <c r="Q47" s="266"/>
      <c r="R47" s="269"/>
      <c r="S47" s="341"/>
      <c r="T47" s="42"/>
    </row>
    <row r="48" spans="1:22" s="8" customFormat="1" ht="14.1" customHeight="1" outlineLevel="1" x14ac:dyDescent="0.3">
      <c r="A48" s="21">
        <f t="shared" si="3"/>
        <v>11</v>
      </c>
      <c r="B48" s="277" t="s">
        <v>133</v>
      </c>
      <c r="C48" s="278"/>
      <c r="D48" s="39"/>
      <c r="E48" s="39"/>
      <c r="F48" s="39"/>
      <c r="G48" s="39"/>
      <c r="H48" s="39"/>
      <c r="I48" s="39"/>
      <c r="J48" s="39"/>
      <c r="K48" s="39"/>
      <c r="L48" s="39"/>
      <c r="M48" s="39"/>
      <c r="N48" s="39"/>
      <c r="O48" s="39"/>
      <c r="P48" s="346" t="s">
        <v>299</v>
      </c>
      <c r="Q48" s="353"/>
      <c r="R48" s="269"/>
      <c r="S48" s="341"/>
      <c r="T48" s="42"/>
    </row>
    <row r="49" spans="1:20" s="8" customFormat="1" ht="14.1" customHeight="1" outlineLevel="1" x14ac:dyDescent="0.3">
      <c r="A49" s="21">
        <f t="shared" si="3"/>
        <v>12</v>
      </c>
      <c r="B49" s="277" t="s">
        <v>134</v>
      </c>
      <c r="C49" s="278"/>
      <c r="D49" s="39"/>
      <c r="E49" s="39"/>
      <c r="F49" s="39"/>
      <c r="G49" s="39"/>
      <c r="H49" s="39"/>
      <c r="I49" s="39"/>
      <c r="J49" s="39"/>
      <c r="K49" s="39"/>
      <c r="L49" s="39"/>
      <c r="M49" s="39"/>
      <c r="N49" s="39"/>
      <c r="O49" s="39"/>
      <c r="P49" s="347"/>
      <c r="Q49" s="354"/>
      <c r="R49" s="269"/>
      <c r="S49" s="341"/>
      <c r="T49" s="42"/>
    </row>
    <row r="50" spans="1:20" s="8" customFormat="1" ht="14.1" customHeight="1" outlineLevel="1" x14ac:dyDescent="0.3">
      <c r="A50" s="21">
        <f t="shared" si="3"/>
        <v>13</v>
      </c>
      <c r="B50" s="277" t="s">
        <v>135</v>
      </c>
      <c r="C50" s="278"/>
      <c r="D50" s="39"/>
      <c r="E50" s="39"/>
      <c r="F50" s="39"/>
      <c r="G50" s="39"/>
      <c r="H50" s="39"/>
      <c r="I50" s="39"/>
      <c r="J50" s="39"/>
      <c r="K50" s="39"/>
      <c r="L50" s="39"/>
      <c r="M50" s="39"/>
      <c r="N50" s="39"/>
      <c r="O50" s="39"/>
      <c r="P50" s="347"/>
      <c r="Q50" s="354"/>
      <c r="R50" s="269"/>
      <c r="S50" s="341"/>
      <c r="T50" s="42"/>
    </row>
    <row r="51" spans="1:20" s="8" customFormat="1" ht="14.1" customHeight="1" outlineLevel="1" x14ac:dyDescent="0.3">
      <c r="A51" s="21">
        <f t="shared" si="3"/>
        <v>14</v>
      </c>
      <c r="B51" s="277" t="s">
        <v>136</v>
      </c>
      <c r="C51" s="278"/>
      <c r="D51" s="39"/>
      <c r="E51" s="39"/>
      <c r="F51" s="39"/>
      <c r="G51" s="39"/>
      <c r="H51" s="39"/>
      <c r="I51" s="39"/>
      <c r="J51" s="39"/>
      <c r="K51" s="39"/>
      <c r="L51" s="39"/>
      <c r="M51" s="39"/>
      <c r="N51" s="39"/>
      <c r="O51" s="39"/>
      <c r="P51" s="347"/>
      <c r="Q51" s="354"/>
      <c r="R51" s="269"/>
      <c r="S51" s="341"/>
      <c r="T51" s="42"/>
    </row>
    <row r="52" spans="1:20" s="8" customFormat="1" ht="14.1" customHeight="1" outlineLevel="1" x14ac:dyDescent="0.3">
      <c r="A52" s="21">
        <f t="shared" si="3"/>
        <v>15</v>
      </c>
      <c r="B52" s="12" t="s">
        <v>137</v>
      </c>
      <c r="C52" s="13"/>
      <c r="D52" s="39"/>
      <c r="E52" s="39"/>
      <c r="F52" s="39"/>
      <c r="G52" s="39"/>
      <c r="H52" s="39"/>
      <c r="I52" s="39"/>
      <c r="J52" s="39"/>
      <c r="K52" s="39"/>
      <c r="L52" s="39"/>
      <c r="M52" s="39"/>
      <c r="N52" s="39"/>
      <c r="O52" s="39"/>
      <c r="P52" s="347"/>
      <c r="Q52" s="354"/>
      <c r="R52" s="269"/>
      <c r="S52" s="341"/>
      <c r="T52" s="42"/>
    </row>
    <row r="53" spans="1:20" s="8" customFormat="1" ht="14.1" customHeight="1" outlineLevel="1" x14ac:dyDescent="0.3">
      <c r="A53" s="11">
        <f t="shared" si="3"/>
        <v>16</v>
      </c>
      <c r="B53" s="281" t="s">
        <v>138</v>
      </c>
      <c r="C53" s="281"/>
      <c r="D53" s="31"/>
      <c r="E53" s="31"/>
      <c r="F53" s="31"/>
      <c r="G53" s="31"/>
      <c r="H53" s="31"/>
      <c r="I53" s="31"/>
      <c r="J53" s="31">
        <v>3</v>
      </c>
      <c r="K53" s="31"/>
      <c r="L53" s="31"/>
      <c r="M53" s="31"/>
      <c r="N53" s="31"/>
      <c r="O53" s="31"/>
      <c r="P53" s="355"/>
      <c r="Q53" s="356"/>
      <c r="R53" s="324">
        <f>IFERROR(COUNTIF(D53:O53,"=3")/COUNTIF(D53:O53,"&gt;0")," ")</f>
        <v>1</v>
      </c>
      <c r="S53" s="324"/>
      <c r="T53" s="43">
        <f t="shared" si="0"/>
        <v>1</v>
      </c>
    </row>
    <row r="54" spans="1:20" s="8" customFormat="1" ht="14.1" customHeight="1" outlineLevel="1" x14ac:dyDescent="0.3">
      <c r="A54" s="11">
        <f t="shared" si="3"/>
        <v>17</v>
      </c>
      <c r="B54" s="281" t="s">
        <v>139</v>
      </c>
      <c r="C54" s="281"/>
      <c r="D54" s="31"/>
      <c r="E54" s="31"/>
      <c r="F54" s="31"/>
      <c r="G54" s="31"/>
      <c r="H54" s="31"/>
      <c r="I54" s="31"/>
      <c r="J54" s="31"/>
      <c r="K54" s="31"/>
      <c r="L54" s="31"/>
      <c r="M54" s="31"/>
      <c r="N54" s="31"/>
      <c r="O54" s="31"/>
      <c r="P54" s="265" t="s">
        <v>266</v>
      </c>
      <c r="Q54" s="266"/>
      <c r="R54" s="269"/>
      <c r="S54" s="341"/>
      <c r="T54" s="42"/>
    </row>
    <row r="55" spans="1:20" s="8" customFormat="1" ht="14.1" customHeight="1" outlineLevel="1" x14ac:dyDescent="0.3">
      <c r="A55" s="11">
        <f t="shared" si="3"/>
        <v>18</v>
      </c>
      <c r="B55" s="282" t="s">
        <v>140</v>
      </c>
      <c r="C55" s="283"/>
      <c r="D55" s="9"/>
      <c r="E55" s="9"/>
      <c r="F55" s="9"/>
      <c r="G55" s="9"/>
      <c r="H55" s="9"/>
      <c r="I55" s="9"/>
      <c r="J55" s="9"/>
      <c r="K55" s="9"/>
      <c r="L55" s="9"/>
      <c r="M55" s="9"/>
      <c r="N55" s="9"/>
      <c r="O55" s="9"/>
      <c r="P55" s="269"/>
      <c r="Q55" s="341"/>
      <c r="R55" s="269"/>
      <c r="S55" s="341"/>
      <c r="T55" s="42"/>
    </row>
    <row r="56" spans="1:20" s="8" customFormat="1" ht="14.1" customHeight="1" outlineLevel="1" x14ac:dyDescent="0.3">
      <c r="A56" s="11"/>
      <c r="B56" s="22"/>
      <c r="C56" s="23"/>
      <c r="D56" s="9"/>
      <c r="E56" s="9"/>
      <c r="F56" s="9"/>
      <c r="G56" s="9"/>
      <c r="H56" s="9"/>
      <c r="I56" s="9"/>
      <c r="J56" s="9"/>
      <c r="K56" s="9"/>
      <c r="L56" s="9"/>
      <c r="M56" s="9"/>
      <c r="N56" s="9"/>
      <c r="O56" s="9"/>
      <c r="P56" s="269"/>
      <c r="Q56" s="341"/>
      <c r="R56" s="269"/>
      <c r="S56" s="341"/>
      <c r="T56" s="42"/>
    </row>
    <row r="57" spans="1:20" s="8" customFormat="1" ht="14.1" customHeight="1" collapsed="1" x14ac:dyDescent="0.3">
      <c r="A57" s="21">
        <v>1</v>
      </c>
      <c r="B57" s="268" t="s">
        <v>141</v>
      </c>
      <c r="C57" s="268"/>
      <c r="D57" s="9"/>
      <c r="E57" s="9"/>
      <c r="F57" s="9"/>
      <c r="G57" s="9"/>
      <c r="H57" s="9"/>
      <c r="I57" s="9"/>
      <c r="J57" s="9"/>
      <c r="K57" s="9"/>
      <c r="L57" s="9"/>
      <c r="M57" s="9"/>
      <c r="N57" s="9"/>
      <c r="O57" s="9"/>
      <c r="P57" s="269"/>
      <c r="Q57" s="341"/>
      <c r="R57" s="269"/>
      <c r="S57" s="341"/>
      <c r="T57" s="42"/>
    </row>
    <row r="58" spans="1:20" s="8" customFormat="1" ht="14.1" hidden="1" customHeight="1" outlineLevel="1" x14ac:dyDescent="0.3">
      <c r="A58" s="11">
        <f t="shared" ref="A58:A79" si="5">+A57+1</f>
        <v>2</v>
      </c>
      <c r="B58" s="264" t="s">
        <v>142</v>
      </c>
      <c r="C58" s="264"/>
      <c r="D58" s="31"/>
      <c r="E58" s="31"/>
      <c r="F58" s="31"/>
      <c r="G58" s="31"/>
      <c r="H58" s="31"/>
      <c r="I58" s="31"/>
      <c r="J58" s="31"/>
      <c r="K58" s="31"/>
      <c r="L58" s="31"/>
      <c r="M58" s="31"/>
      <c r="N58" s="31"/>
      <c r="O58" s="31"/>
      <c r="P58" s="265"/>
      <c r="Q58" s="266"/>
      <c r="R58" s="269"/>
      <c r="S58" s="341"/>
      <c r="T58" s="42"/>
    </row>
    <row r="59" spans="1:20" s="8" customFormat="1" ht="14.1" hidden="1" customHeight="1" outlineLevel="1" x14ac:dyDescent="0.3">
      <c r="A59" s="11">
        <f t="shared" si="5"/>
        <v>3</v>
      </c>
      <c r="B59" s="264" t="s">
        <v>143</v>
      </c>
      <c r="C59" s="264"/>
      <c r="D59" s="31"/>
      <c r="E59" s="31"/>
      <c r="F59" s="31"/>
      <c r="G59" s="31"/>
      <c r="H59" s="31"/>
      <c r="I59" s="31"/>
      <c r="J59" s="31"/>
      <c r="K59" s="31"/>
      <c r="L59" s="31"/>
      <c r="M59" s="31"/>
      <c r="N59" s="31"/>
      <c r="O59" s="31"/>
      <c r="P59" s="265"/>
      <c r="Q59" s="266"/>
      <c r="R59" s="269"/>
      <c r="S59" s="341"/>
      <c r="T59" s="42"/>
    </row>
    <row r="60" spans="1:20" s="8" customFormat="1" ht="14.1" hidden="1" customHeight="1" outlineLevel="1" x14ac:dyDescent="0.3">
      <c r="A60" s="11">
        <f t="shared" si="5"/>
        <v>4</v>
      </c>
      <c r="B60" s="264" t="s">
        <v>144</v>
      </c>
      <c r="C60" s="264"/>
      <c r="D60" s="31"/>
      <c r="E60" s="31"/>
      <c r="F60" s="31"/>
      <c r="G60" s="31"/>
      <c r="H60" s="31"/>
      <c r="I60" s="31"/>
      <c r="J60" s="31"/>
      <c r="K60" s="31"/>
      <c r="L60" s="31"/>
      <c r="M60" s="31"/>
      <c r="N60" s="31"/>
      <c r="O60" s="31"/>
      <c r="P60" s="265"/>
      <c r="Q60" s="266"/>
      <c r="R60" s="269"/>
      <c r="S60" s="341"/>
      <c r="T60" s="42"/>
    </row>
    <row r="61" spans="1:20" s="8" customFormat="1" ht="13.5" hidden="1" customHeight="1" outlineLevel="1" x14ac:dyDescent="0.3">
      <c r="A61" s="11">
        <f t="shared" si="5"/>
        <v>5</v>
      </c>
      <c r="B61" s="264" t="s">
        <v>145</v>
      </c>
      <c r="C61" s="264"/>
      <c r="D61" s="31"/>
      <c r="E61" s="31"/>
      <c r="F61" s="31"/>
      <c r="G61" s="31"/>
      <c r="H61" s="31"/>
      <c r="I61" s="31"/>
      <c r="J61" s="31"/>
      <c r="K61" s="31"/>
      <c r="L61" s="31"/>
      <c r="M61" s="31"/>
      <c r="N61" s="31"/>
      <c r="O61" s="31"/>
      <c r="P61" s="265"/>
      <c r="Q61" s="266"/>
      <c r="R61" s="269"/>
      <c r="S61" s="341"/>
      <c r="T61" s="42"/>
    </row>
    <row r="62" spans="1:20" s="8" customFormat="1" ht="13.5" hidden="1" customHeight="1" outlineLevel="1" x14ac:dyDescent="0.3">
      <c r="A62" s="11">
        <f t="shared" si="5"/>
        <v>6</v>
      </c>
      <c r="B62" s="264" t="s">
        <v>146</v>
      </c>
      <c r="C62" s="264"/>
      <c r="D62" s="31"/>
      <c r="E62" s="31"/>
      <c r="F62" s="31"/>
      <c r="G62" s="31"/>
      <c r="H62" s="31"/>
      <c r="I62" s="31"/>
      <c r="J62" s="31"/>
      <c r="K62" s="31"/>
      <c r="L62" s="31"/>
      <c r="M62" s="31"/>
      <c r="N62" s="31"/>
      <c r="O62" s="31"/>
      <c r="P62" s="265"/>
      <c r="Q62" s="266"/>
      <c r="R62" s="269"/>
      <c r="S62" s="341"/>
      <c r="T62" s="42"/>
    </row>
    <row r="63" spans="1:20" s="8" customFormat="1" ht="14.1" hidden="1" customHeight="1" outlineLevel="1" x14ac:dyDescent="0.3">
      <c r="A63" s="11">
        <f t="shared" si="5"/>
        <v>7</v>
      </c>
      <c r="B63" s="277" t="s">
        <v>147</v>
      </c>
      <c r="C63" s="278"/>
      <c r="D63" s="31"/>
      <c r="E63" s="31"/>
      <c r="F63" s="31"/>
      <c r="G63" s="31"/>
      <c r="H63" s="31"/>
      <c r="I63" s="31"/>
      <c r="J63" s="31"/>
      <c r="K63" s="31"/>
      <c r="L63" s="31"/>
      <c r="M63" s="31"/>
      <c r="N63" s="31"/>
      <c r="O63" s="31"/>
      <c r="P63" s="265"/>
      <c r="Q63" s="266"/>
      <c r="R63" s="269"/>
      <c r="S63" s="341"/>
      <c r="T63" s="42"/>
    </row>
    <row r="64" spans="1:20" s="8" customFormat="1" ht="14.1" hidden="1" customHeight="1" outlineLevel="1" x14ac:dyDescent="0.3">
      <c r="A64" s="11">
        <f t="shared" si="5"/>
        <v>8</v>
      </c>
      <c r="B64" s="277" t="s">
        <v>148</v>
      </c>
      <c r="C64" s="278"/>
      <c r="D64" s="31"/>
      <c r="E64" s="31"/>
      <c r="F64" s="31"/>
      <c r="G64" s="31"/>
      <c r="H64" s="31"/>
      <c r="I64" s="31"/>
      <c r="J64" s="31"/>
      <c r="K64" s="31"/>
      <c r="L64" s="31"/>
      <c r="M64" s="31"/>
      <c r="N64" s="31"/>
      <c r="O64" s="31"/>
      <c r="P64" s="265"/>
      <c r="Q64" s="266"/>
      <c r="R64" s="269"/>
      <c r="S64" s="341"/>
      <c r="T64" s="42"/>
    </row>
    <row r="65" spans="1:20" s="8" customFormat="1" ht="14.1" hidden="1" customHeight="1" outlineLevel="1" x14ac:dyDescent="0.3">
      <c r="A65" s="11">
        <f t="shared" si="5"/>
        <v>9</v>
      </c>
      <c r="B65" s="277" t="s">
        <v>149</v>
      </c>
      <c r="C65" s="278"/>
      <c r="D65" s="31"/>
      <c r="E65" s="31"/>
      <c r="F65" s="31"/>
      <c r="G65" s="31"/>
      <c r="H65" s="31"/>
      <c r="I65" s="31"/>
      <c r="J65" s="31"/>
      <c r="K65" s="31"/>
      <c r="L65" s="31"/>
      <c r="M65" s="31"/>
      <c r="N65" s="31"/>
      <c r="O65" s="31"/>
      <c r="P65" s="265"/>
      <c r="Q65" s="266"/>
      <c r="R65" s="269"/>
      <c r="S65" s="341"/>
      <c r="T65" s="42"/>
    </row>
    <row r="66" spans="1:20" s="8" customFormat="1" ht="14.1" hidden="1" customHeight="1" outlineLevel="1" x14ac:dyDescent="0.3">
      <c r="A66" s="11">
        <f t="shared" si="5"/>
        <v>10</v>
      </c>
      <c r="B66" s="277" t="s">
        <v>150</v>
      </c>
      <c r="C66" s="278"/>
      <c r="D66" s="31"/>
      <c r="E66" s="31"/>
      <c r="F66" s="31"/>
      <c r="G66" s="31"/>
      <c r="H66" s="31"/>
      <c r="I66" s="31"/>
      <c r="J66" s="31"/>
      <c r="K66" s="31"/>
      <c r="L66" s="31"/>
      <c r="M66" s="31"/>
      <c r="N66" s="31"/>
      <c r="O66" s="31"/>
      <c r="P66" s="265"/>
      <c r="Q66" s="266"/>
      <c r="R66" s="269"/>
      <c r="S66" s="341"/>
      <c r="T66" s="42"/>
    </row>
    <row r="67" spans="1:20" s="8" customFormat="1" ht="14.1" hidden="1" customHeight="1" outlineLevel="1" x14ac:dyDescent="0.3">
      <c r="A67" s="11">
        <f t="shared" si="5"/>
        <v>11</v>
      </c>
      <c r="B67" s="277" t="s">
        <v>151</v>
      </c>
      <c r="C67" s="278"/>
      <c r="D67" s="31"/>
      <c r="E67" s="31"/>
      <c r="F67" s="31"/>
      <c r="G67" s="31"/>
      <c r="H67" s="31"/>
      <c r="I67" s="31"/>
      <c r="J67" s="31"/>
      <c r="K67" s="31"/>
      <c r="L67" s="31"/>
      <c r="M67" s="31"/>
      <c r="N67" s="31"/>
      <c r="O67" s="31"/>
      <c r="P67" s="265"/>
      <c r="Q67" s="266"/>
      <c r="R67" s="269"/>
      <c r="S67" s="341"/>
      <c r="T67" s="42"/>
    </row>
    <row r="68" spans="1:20" s="8" customFormat="1" ht="14.1" hidden="1" customHeight="1" outlineLevel="1" x14ac:dyDescent="0.3">
      <c r="A68" s="11">
        <f t="shared" si="5"/>
        <v>12</v>
      </c>
      <c r="B68" s="277" t="s">
        <v>152</v>
      </c>
      <c r="C68" s="278"/>
      <c r="D68" s="31"/>
      <c r="E68" s="31"/>
      <c r="F68" s="31"/>
      <c r="G68" s="31"/>
      <c r="H68" s="31"/>
      <c r="I68" s="31"/>
      <c r="J68" s="31"/>
      <c r="K68" s="31"/>
      <c r="L68" s="31"/>
      <c r="M68" s="31"/>
      <c r="N68" s="31"/>
      <c r="O68" s="31"/>
      <c r="P68" s="265"/>
      <c r="Q68" s="266"/>
      <c r="R68" s="269"/>
      <c r="S68" s="341"/>
      <c r="T68" s="42"/>
    </row>
    <row r="69" spans="1:20" s="8" customFormat="1" ht="14.1" hidden="1" customHeight="1" outlineLevel="1" x14ac:dyDescent="0.3">
      <c r="A69" s="11">
        <f t="shared" si="5"/>
        <v>13</v>
      </c>
      <c r="B69" s="12" t="s">
        <v>153</v>
      </c>
      <c r="C69" s="13"/>
      <c r="D69" s="31"/>
      <c r="E69" s="31"/>
      <c r="F69" s="31"/>
      <c r="G69" s="31"/>
      <c r="H69" s="31"/>
      <c r="I69" s="31"/>
      <c r="J69" s="31"/>
      <c r="K69" s="31"/>
      <c r="L69" s="31"/>
      <c r="M69" s="31"/>
      <c r="N69" s="31"/>
      <c r="O69" s="31"/>
      <c r="P69" s="265"/>
      <c r="Q69" s="266"/>
      <c r="R69" s="269"/>
      <c r="S69" s="341"/>
      <c r="T69" s="42"/>
    </row>
    <row r="70" spans="1:20" s="8" customFormat="1" ht="14.1" hidden="1" customHeight="1" outlineLevel="1" x14ac:dyDescent="0.3">
      <c r="A70" s="11">
        <f t="shared" si="5"/>
        <v>14</v>
      </c>
      <c r="B70" s="12" t="s">
        <v>154</v>
      </c>
      <c r="C70" s="13"/>
      <c r="D70" s="31"/>
      <c r="E70" s="31"/>
      <c r="F70" s="31"/>
      <c r="G70" s="31"/>
      <c r="H70" s="31"/>
      <c r="I70" s="31"/>
      <c r="J70" s="31"/>
      <c r="K70" s="31"/>
      <c r="L70" s="31"/>
      <c r="M70" s="31"/>
      <c r="N70" s="31"/>
      <c r="O70" s="31"/>
      <c r="P70" s="265"/>
      <c r="Q70" s="266"/>
      <c r="R70" s="269"/>
      <c r="S70" s="341"/>
      <c r="T70" s="42"/>
    </row>
    <row r="71" spans="1:20" s="8" customFormat="1" ht="14.1" hidden="1" customHeight="1" outlineLevel="1" x14ac:dyDescent="0.3">
      <c r="A71" s="11">
        <f t="shared" si="5"/>
        <v>15</v>
      </c>
      <c r="B71" s="12" t="s">
        <v>155</v>
      </c>
      <c r="C71" s="13"/>
      <c r="D71" s="31"/>
      <c r="E71" s="31"/>
      <c r="F71" s="31"/>
      <c r="G71" s="31"/>
      <c r="H71" s="31"/>
      <c r="I71" s="31"/>
      <c r="J71" s="31"/>
      <c r="K71" s="31"/>
      <c r="L71" s="31"/>
      <c r="M71" s="31"/>
      <c r="N71" s="31"/>
      <c r="O71" s="31"/>
      <c r="P71" s="265"/>
      <c r="Q71" s="266"/>
      <c r="R71" s="269"/>
      <c r="S71" s="341"/>
      <c r="T71" s="42"/>
    </row>
    <row r="72" spans="1:20" s="8" customFormat="1" ht="14.1" hidden="1" customHeight="1" outlineLevel="1" x14ac:dyDescent="0.3">
      <c r="A72" s="11">
        <f t="shared" si="5"/>
        <v>16</v>
      </c>
      <c r="B72" s="12" t="s">
        <v>156</v>
      </c>
      <c r="C72" s="13"/>
      <c r="D72" s="31"/>
      <c r="E72" s="31"/>
      <c r="F72" s="31"/>
      <c r="G72" s="31"/>
      <c r="H72" s="31"/>
      <c r="I72" s="31"/>
      <c r="J72" s="31"/>
      <c r="K72" s="31"/>
      <c r="L72" s="31"/>
      <c r="M72" s="31"/>
      <c r="N72" s="31"/>
      <c r="O72" s="31"/>
      <c r="P72" s="265"/>
      <c r="Q72" s="266"/>
      <c r="R72" s="269"/>
      <c r="S72" s="341"/>
      <c r="T72" s="42"/>
    </row>
    <row r="73" spans="1:20" s="8" customFormat="1" ht="14.1" hidden="1" customHeight="1" outlineLevel="1" x14ac:dyDescent="0.3">
      <c r="A73" s="11">
        <f t="shared" si="5"/>
        <v>17</v>
      </c>
      <c r="B73" s="12" t="s">
        <v>157</v>
      </c>
      <c r="C73" s="13"/>
      <c r="D73" s="31"/>
      <c r="E73" s="31"/>
      <c r="F73" s="31"/>
      <c r="G73" s="31"/>
      <c r="H73" s="31"/>
      <c r="I73" s="31"/>
      <c r="J73" s="31"/>
      <c r="K73" s="31"/>
      <c r="L73" s="31"/>
      <c r="M73" s="31"/>
      <c r="N73" s="31"/>
      <c r="O73" s="31"/>
      <c r="P73" s="265"/>
      <c r="Q73" s="266"/>
      <c r="R73" s="269"/>
      <c r="S73" s="341"/>
      <c r="T73" s="42"/>
    </row>
    <row r="74" spans="1:20" s="8" customFormat="1" ht="14.1" hidden="1" customHeight="1" outlineLevel="1" x14ac:dyDescent="0.3">
      <c r="A74" s="11">
        <f t="shared" si="5"/>
        <v>18</v>
      </c>
      <c r="B74" s="12" t="s">
        <v>158</v>
      </c>
      <c r="C74" s="13"/>
      <c r="D74" s="31"/>
      <c r="E74" s="31"/>
      <c r="F74" s="31"/>
      <c r="G74" s="31"/>
      <c r="H74" s="31"/>
      <c r="I74" s="31"/>
      <c r="J74" s="31"/>
      <c r="K74" s="31"/>
      <c r="L74" s="31"/>
      <c r="M74" s="31"/>
      <c r="N74" s="31"/>
      <c r="O74" s="31"/>
      <c r="P74" s="265"/>
      <c r="Q74" s="266"/>
      <c r="R74" s="269"/>
      <c r="S74" s="341"/>
      <c r="T74" s="42"/>
    </row>
    <row r="75" spans="1:20" s="8" customFormat="1" ht="14.1" hidden="1" customHeight="1" outlineLevel="1" x14ac:dyDescent="0.3">
      <c r="A75" s="11">
        <f t="shared" si="5"/>
        <v>19</v>
      </c>
      <c r="B75" s="12" t="s">
        <v>159</v>
      </c>
      <c r="C75" s="13"/>
      <c r="D75" s="31"/>
      <c r="E75" s="31"/>
      <c r="F75" s="31"/>
      <c r="G75" s="31"/>
      <c r="H75" s="31"/>
      <c r="I75" s="31"/>
      <c r="J75" s="31"/>
      <c r="K75" s="31"/>
      <c r="L75" s="31"/>
      <c r="M75" s="31"/>
      <c r="N75" s="31"/>
      <c r="O75" s="31"/>
      <c r="P75" s="265"/>
      <c r="Q75" s="266"/>
      <c r="R75" s="269"/>
      <c r="S75" s="341"/>
      <c r="T75" s="42"/>
    </row>
    <row r="76" spans="1:20" s="8" customFormat="1" ht="14.1" hidden="1" customHeight="1" outlineLevel="1" x14ac:dyDescent="0.3">
      <c r="A76" s="11">
        <f t="shared" si="5"/>
        <v>20</v>
      </c>
      <c r="B76" s="12" t="s">
        <v>160</v>
      </c>
      <c r="C76" s="13"/>
      <c r="D76" s="31"/>
      <c r="E76" s="31"/>
      <c r="F76" s="31"/>
      <c r="G76" s="31"/>
      <c r="H76" s="31"/>
      <c r="I76" s="31"/>
      <c r="J76" s="31"/>
      <c r="K76" s="31"/>
      <c r="L76" s="31"/>
      <c r="M76" s="31"/>
      <c r="N76" s="31"/>
      <c r="O76" s="31"/>
      <c r="P76" s="265"/>
      <c r="Q76" s="266"/>
      <c r="R76" s="269"/>
      <c r="S76" s="341"/>
      <c r="T76" s="42"/>
    </row>
    <row r="77" spans="1:20" s="8" customFormat="1" ht="14.1" hidden="1" customHeight="1" outlineLevel="1" x14ac:dyDescent="0.3">
      <c r="A77" s="11">
        <f t="shared" si="5"/>
        <v>21</v>
      </c>
      <c r="B77" s="277" t="s">
        <v>161</v>
      </c>
      <c r="C77" s="278"/>
      <c r="D77" s="31"/>
      <c r="E77" s="31"/>
      <c r="F77" s="31"/>
      <c r="G77" s="31"/>
      <c r="H77" s="31"/>
      <c r="I77" s="31"/>
      <c r="J77" s="31"/>
      <c r="K77" s="31"/>
      <c r="L77" s="31"/>
      <c r="M77" s="31"/>
      <c r="N77" s="31"/>
      <c r="O77" s="31"/>
      <c r="P77" s="265"/>
      <c r="Q77" s="266"/>
      <c r="R77" s="269"/>
      <c r="S77" s="341"/>
      <c r="T77" s="42"/>
    </row>
    <row r="78" spans="1:20" s="8" customFormat="1" ht="14.1" hidden="1" customHeight="1" outlineLevel="1" x14ac:dyDescent="0.3">
      <c r="A78" s="11">
        <f t="shared" si="5"/>
        <v>22</v>
      </c>
      <c r="B78" s="277" t="s">
        <v>162</v>
      </c>
      <c r="C78" s="278"/>
      <c r="D78" s="31"/>
      <c r="E78" s="31"/>
      <c r="F78" s="31"/>
      <c r="G78" s="31"/>
      <c r="H78" s="31"/>
      <c r="I78" s="31"/>
      <c r="J78" s="31"/>
      <c r="K78" s="31"/>
      <c r="L78" s="31"/>
      <c r="M78" s="31"/>
      <c r="N78" s="31"/>
      <c r="O78" s="31"/>
      <c r="P78" s="265"/>
      <c r="Q78" s="266"/>
      <c r="R78" s="269"/>
      <c r="S78" s="341"/>
      <c r="T78" s="42"/>
    </row>
    <row r="79" spans="1:20" s="8" customFormat="1" ht="14.1" hidden="1" customHeight="1" outlineLevel="1" x14ac:dyDescent="0.3">
      <c r="A79" s="11">
        <f t="shared" si="5"/>
        <v>23</v>
      </c>
      <c r="B79" s="277" t="s">
        <v>163</v>
      </c>
      <c r="C79" s="278"/>
      <c r="D79" s="31"/>
      <c r="E79" s="31"/>
      <c r="F79" s="31"/>
      <c r="G79" s="31"/>
      <c r="H79" s="31"/>
      <c r="I79" s="31"/>
      <c r="J79" s="31"/>
      <c r="K79" s="31"/>
      <c r="L79" s="31"/>
      <c r="M79" s="31"/>
      <c r="N79" s="31"/>
      <c r="O79" s="31"/>
      <c r="P79" s="265"/>
      <c r="Q79" s="266"/>
      <c r="R79" s="269"/>
      <c r="S79" s="341"/>
      <c r="T79" s="42"/>
    </row>
    <row r="80" spans="1:20" s="8" customFormat="1" ht="14.1" hidden="1" customHeight="1" outlineLevel="1" x14ac:dyDescent="0.3">
      <c r="A80" s="11"/>
      <c r="B80" s="273"/>
      <c r="C80" s="274"/>
      <c r="D80" s="31"/>
      <c r="E80" s="31"/>
      <c r="F80" s="31"/>
      <c r="G80" s="31"/>
      <c r="H80" s="31"/>
      <c r="I80" s="31"/>
      <c r="J80" s="31"/>
      <c r="K80" s="31"/>
      <c r="L80" s="31"/>
      <c r="M80" s="31"/>
      <c r="N80" s="31"/>
      <c r="O80" s="31"/>
      <c r="P80" s="265"/>
      <c r="Q80" s="266"/>
      <c r="R80" s="269"/>
      <c r="S80" s="341"/>
      <c r="T80" s="42"/>
    </row>
    <row r="81" spans="1:23" s="8" customFormat="1" ht="14.1" customHeight="1" x14ac:dyDescent="0.3">
      <c r="A81" s="11">
        <f>+A80+1</f>
        <v>1</v>
      </c>
      <c r="B81" s="268" t="s">
        <v>164</v>
      </c>
      <c r="C81" s="268"/>
      <c r="D81" s="9"/>
      <c r="E81" s="9"/>
      <c r="F81" s="9"/>
      <c r="G81" s="9"/>
      <c r="H81" s="9"/>
      <c r="I81" s="9"/>
      <c r="J81" s="9"/>
      <c r="K81" s="9"/>
      <c r="L81" s="9"/>
      <c r="M81" s="9"/>
      <c r="N81" s="9"/>
      <c r="O81" s="9"/>
      <c r="P81" s="269"/>
      <c r="Q81" s="341"/>
      <c r="R81" s="269"/>
      <c r="S81" s="341"/>
      <c r="T81" s="42"/>
    </row>
    <row r="82" spans="1:23" s="8" customFormat="1" ht="14.1" customHeight="1" outlineLevel="1" x14ac:dyDescent="0.3">
      <c r="A82" s="11">
        <f>+A81+1</f>
        <v>2</v>
      </c>
      <c r="B82" s="264" t="s">
        <v>165</v>
      </c>
      <c r="C82" s="264"/>
      <c r="D82" s="31"/>
      <c r="E82" s="31"/>
      <c r="F82" s="31"/>
      <c r="G82" s="31"/>
      <c r="H82" s="31"/>
      <c r="I82" s="31"/>
      <c r="J82" s="31">
        <v>3</v>
      </c>
      <c r="K82" s="31"/>
      <c r="L82" s="31"/>
      <c r="M82" s="31"/>
      <c r="N82" s="31"/>
      <c r="O82" s="31"/>
      <c r="P82" s="265"/>
      <c r="Q82" s="266"/>
      <c r="R82" s="324">
        <f>IFERROR(COUNTIF(D82:O82,"=3")/COUNTIF(D82:O82,"&gt;0")," ")</f>
        <v>1</v>
      </c>
      <c r="S82" s="324"/>
      <c r="T82" s="43">
        <f t="shared" ref="T82:T145" si="6">R82</f>
        <v>1</v>
      </c>
    </row>
    <row r="83" spans="1:23" s="8" customFormat="1" ht="14.1" customHeight="1" outlineLevel="1" x14ac:dyDescent="0.3">
      <c r="A83" s="11">
        <f>+A82+1</f>
        <v>3</v>
      </c>
      <c r="B83" s="264" t="s">
        <v>166</v>
      </c>
      <c r="C83" s="264"/>
      <c r="D83" s="31"/>
      <c r="E83" s="31"/>
      <c r="F83" s="31"/>
      <c r="G83" s="31"/>
      <c r="H83" s="31"/>
      <c r="I83" s="31"/>
      <c r="J83" s="31">
        <v>3</v>
      </c>
      <c r="K83" s="31"/>
      <c r="L83" s="31"/>
      <c r="M83" s="31"/>
      <c r="N83" s="31"/>
      <c r="O83" s="31"/>
      <c r="P83" s="265"/>
      <c r="Q83" s="266"/>
      <c r="R83" s="324">
        <f>IFERROR(COUNTIF(D83:O83,"=3")/COUNTIF(D83:O83,"&gt;0")," ")</f>
        <v>1</v>
      </c>
      <c r="S83" s="324"/>
      <c r="T83" s="43">
        <f t="shared" si="6"/>
        <v>1</v>
      </c>
      <c r="V83" s="57">
        <f>AVERAGE(R82:S84)</f>
        <v>1</v>
      </c>
    </row>
    <row r="84" spans="1:23" s="8" customFormat="1" ht="14.1" customHeight="1" outlineLevel="1" x14ac:dyDescent="0.3">
      <c r="A84" s="11">
        <f>+A83+1</f>
        <v>4</v>
      </c>
      <c r="B84" s="264" t="s">
        <v>167</v>
      </c>
      <c r="C84" s="264"/>
      <c r="D84" s="31"/>
      <c r="E84" s="31"/>
      <c r="F84" s="31"/>
      <c r="G84" s="31"/>
      <c r="H84" s="31"/>
      <c r="I84" s="31"/>
      <c r="J84" s="31">
        <v>3</v>
      </c>
      <c r="K84" s="31"/>
      <c r="L84" s="31"/>
      <c r="M84" s="31"/>
      <c r="N84" s="31"/>
      <c r="O84" s="31"/>
      <c r="P84" s="265"/>
      <c r="Q84" s="266"/>
      <c r="R84" s="324">
        <f>IFERROR(COUNTIF(D84:O84,"=3")/COUNTIF(D84:O84,"&gt;0")," ")</f>
        <v>1</v>
      </c>
      <c r="S84" s="324"/>
      <c r="T84" s="43">
        <f t="shared" si="6"/>
        <v>1</v>
      </c>
    </row>
    <row r="85" spans="1:23" s="8" customFormat="1" ht="14.1" customHeight="1" outlineLevel="1" x14ac:dyDescent="0.3">
      <c r="A85" s="11">
        <v>5</v>
      </c>
      <c r="B85" s="264" t="s">
        <v>168</v>
      </c>
      <c r="C85" s="264"/>
      <c r="D85" s="31"/>
      <c r="E85" s="31"/>
      <c r="F85" s="31"/>
      <c r="G85" s="31"/>
      <c r="H85" s="31"/>
      <c r="I85" s="31"/>
      <c r="J85" s="31"/>
      <c r="K85" s="31"/>
      <c r="L85" s="31"/>
      <c r="M85" s="31"/>
      <c r="N85" s="31"/>
      <c r="O85" s="31"/>
      <c r="P85" s="265"/>
      <c r="Q85" s="266"/>
      <c r="R85" s="269"/>
      <c r="S85" s="341"/>
      <c r="T85" s="42"/>
    </row>
    <row r="86" spans="1:23" s="8" customFormat="1" ht="14.1" customHeight="1" outlineLevel="1" x14ac:dyDescent="0.3">
      <c r="A86" s="11"/>
      <c r="B86" s="273"/>
      <c r="C86" s="274"/>
      <c r="D86" s="9"/>
      <c r="E86" s="9"/>
      <c r="F86" s="9"/>
      <c r="G86" s="9"/>
      <c r="H86" s="9"/>
      <c r="I86" s="9"/>
      <c r="J86" s="9"/>
      <c r="K86" s="9"/>
      <c r="L86" s="9"/>
      <c r="M86" s="9"/>
      <c r="N86" s="9"/>
      <c r="O86" s="9"/>
      <c r="P86" s="269"/>
      <c r="Q86" s="341"/>
      <c r="R86" s="269"/>
      <c r="S86" s="341"/>
      <c r="T86" s="42"/>
    </row>
    <row r="87" spans="1:23" s="8" customFormat="1" ht="14.1" customHeight="1" x14ac:dyDescent="0.3">
      <c r="A87" s="11">
        <v>1</v>
      </c>
      <c r="B87" s="268" t="s">
        <v>169</v>
      </c>
      <c r="C87" s="268"/>
      <c r="D87" s="9"/>
      <c r="E87" s="9"/>
      <c r="F87" s="9"/>
      <c r="G87" s="9"/>
      <c r="H87" s="9"/>
      <c r="I87" s="9"/>
      <c r="J87" s="9"/>
      <c r="K87" s="9"/>
      <c r="L87" s="9"/>
      <c r="M87" s="9"/>
      <c r="N87" s="9"/>
      <c r="O87" s="9"/>
      <c r="P87" s="269"/>
      <c r="Q87" s="341"/>
      <c r="R87" s="269"/>
      <c r="S87" s="341"/>
      <c r="T87" s="42"/>
    </row>
    <row r="88" spans="1:23" s="8" customFormat="1" ht="14.1" customHeight="1" outlineLevel="1" x14ac:dyDescent="0.3">
      <c r="A88" s="11">
        <f t="shared" ref="A88:A94" si="7">+A87+1</f>
        <v>2</v>
      </c>
      <c r="B88" s="277" t="s">
        <v>170</v>
      </c>
      <c r="C88" s="278"/>
      <c r="D88" s="31"/>
      <c r="E88" s="31"/>
      <c r="F88" s="31"/>
      <c r="G88" s="31"/>
      <c r="H88" s="31"/>
      <c r="I88" s="31"/>
      <c r="J88" s="31"/>
      <c r="K88" s="31"/>
      <c r="L88" s="31"/>
      <c r="M88" s="31"/>
      <c r="N88" s="31"/>
      <c r="O88" s="31"/>
      <c r="P88" s="346" t="s">
        <v>268</v>
      </c>
      <c r="Q88" s="353"/>
      <c r="R88" s="324" t="str">
        <f t="shared" ref="R88:R94" si="8">IFERROR(COUNTIF(D88:O88,"=3")/COUNTIF(D88:O88,"&gt;0")," ")</f>
        <v xml:space="preserve"> </v>
      </c>
      <c r="S88" s="324"/>
      <c r="T88" s="43" t="str">
        <f t="shared" si="6"/>
        <v xml:space="preserve"> </v>
      </c>
    </row>
    <row r="89" spans="1:23" s="8" customFormat="1" ht="14.1" customHeight="1" outlineLevel="1" x14ac:dyDescent="0.3">
      <c r="A89" s="11">
        <f t="shared" si="7"/>
        <v>3</v>
      </c>
      <c r="B89" s="277" t="s">
        <v>171</v>
      </c>
      <c r="C89" s="278"/>
      <c r="D89" s="31"/>
      <c r="E89" s="31"/>
      <c r="F89" s="31"/>
      <c r="G89" s="31"/>
      <c r="H89" s="31"/>
      <c r="I89" s="31"/>
      <c r="J89" s="31">
        <v>3</v>
      </c>
      <c r="K89" s="31"/>
      <c r="L89" s="31"/>
      <c r="M89" s="31"/>
      <c r="N89" s="31"/>
      <c r="O89" s="31"/>
      <c r="P89" s="347"/>
      <c r="Q89" s="354"/>
      <c r="R89" s="324">
        <f t="shared" si="8"/>
        <v>1</v>
      </c>
      <c r="S89" s="324"/>
      <c r="T89" s="43">
        <f t="shared" si="6"/>
        <v>1</v>
      </c>
    </row>
    <row r="90" spans="1:23" s="8" customFormat="1" ht="14.1" customHeight="1" outlineLevel="1" x14ac:dyDescent="0.3">
      <c r="A90" s="11">
        <f t="shared" si="7"/>
        <v>4</v>
      </c>
      <c r="B90" s="277" t="s">
        <v>172</v>
      </c>
      <c r="C90" s="278"/>
      <c r="D90" s="31"/>
      <c r="E90" s="31"/>
      <c r="F90" s="31"/>
      <c r="G90" s="31"/>
      <c r="H90" s="31"/>
      <c r="I90" s="31"/>
      <c r="J90" s="31">
        <v>3</v>
      </c>
      <c r="K90" s="31"/>
      <c r="L90" s="31"/>
      <c r="M90" s="31"/>
      <c r="N90" s="31"/>
      <c r="O90" s="31"/>
      <c r="P90" s="347"/>
      <c r="Q90" s="354"/>
      <c r="R90" s="324">
        <f t="shared" si="8"/>
        <v>1</v>
      </c>
      <c r="S90" s="324"/>
      <c r="T90" s="43">
        <f t="shared" si="6"/>
        <v>1</v>
      </c>
      <c r="W90" s="57"/>
    </row>
    <row r="91" spans="1:23" s="8" customFormat="1" ht="14.1" customHeight="1" outlineLevel="1" x14ac:dyDescent="0.3">
      <c r="A91" s="11">
        <f t="shared" si="7"/>
        <v>5</v>
      </c>
      <c r="B91" s="277" t="s">
        <v>173</v>
      </c>
      <c r="C91" s="278"/>
      <c r="D91" s="31"/>
      <c r="E91" s="31"/>
      <c r="F91" s="31"/>
      <c r="G91" s="31"/>
      <c r="H91" s="31"/>
      <c r="I91" s="31"/>
      <c r="J91" s="31"/>
      <c r="K91" s="31"/>
      <c r="L91" s="31"/>
      <c r="M91" s="31"/>
      <c r="N91" s="31"/>
      <c r="O91" s="31"/>
      <c r="P91" s="355"/>
      <c r="Q91" s="356"/>
      <c r="R91" s="324" t="str">
        <f t="shared" si="8"/>
        <v xml:space="preserve"> </v>
      </c>
      <c r="S91" s="324"/>
      <c r="T91" s="43" t="str">
        <f t="shared" si="6"/>
        <v xml:space="preserve"> </v>
      </c>
    </row>
    <row r="92" spans="1:23" s="8" customFormat="1" ht="14.1" customHeight="1" outlineLevel="1" x14ac:dyDescent="0.3">
      <c r="A92" s="11">
        <f t="shared" si="7"/>
        <v>6</v>
      </c>
      <c r="B92" s="277" t="s">
        <v>174</v>
      </c>
      <c r="C92" s="278"/>
      <c r="D92" s="31"/>
      <c r="E92" s="31"/>
      <c r="F92" s="31"/>
      <c r="G92" s="31"/>
      <c r="H92" s="31"/>
      <c r="I92" s="31"/>
      <c r="J92" s="31"/>
      <c r="K92" s="31"/>
      <c r="L92" s="31"/>
      <c r="M92" s="31"/>
      <c r="N92" s="31"/>
      <c r="O92" s="31"/>
      <c r="P92" s="265"/>
      <c r="Q92" s="266"/>
      <c r="R92" s="324" t="str">
        <f t="shared" si="8"/>
        <v xml:space="preserve"> </v>
      </c>
      <c r="S92" s="324"/>
      <c r="T92" s="43" t="str">
        <f t="shared" si="6"/>
        <v xml:space="preserve"> </v>
      </c>
    </row>
    <row r="93" spans="1:23" s="8" customFormat="1" ht="14.1" customHeight="1" outlineLevel="1" x14ac:dyDescent="0.3">
      <c r="A93" s="11">
        <f t="shared" si="7"/>
        <v>7</v>
      </c>
      <c r="B93" s="277" t="s">
        <v>175</v>
      </c>
      <c r="C93" s="278"/>
      <c r="D93" s="31"/>
      <c r="E93" s="31"/>
      <c r="F93" s="31"/>
      <c r="G93" s="31"/>
      <c r="H93" s="31"/>
      <c r="I93" s="31"/>
      <c r="J93" s="31"/>
      <c r="K93" s="31"/>
      <c r="L93" s="31"/>
      <c r="M93" s="31"/>
      <c r="N93" s="31"/>
      <c r="O93" s="31"/>
      <c r="P93" s="265"/>
      <c r="Q93" s="266"/>
      <c r="R93" s="324" t="str">
        <f t="shared" si="8"/>
        <v xml:space="preserve"> </v>
      </c>
      <c r="S93" s="324"/>
      <c r="T93" s="43" t="str">
        <f t="shared" si="6"/>
        <v xml:space="preserve"> </v>
      </c>
    </row>
    <row r="94" spans="1:23" s="8" customFormat="1" ht="14.1" customHeight="1" outlineLevel="1" x14ac:dyDescent="0.3">
      <c r="A94" s="11">
        <f t="shared" si="7"/>
        <v>8</v>
      </c>
      <c r="B94" s="277" t="s">
        <v>176</v>
      </c>
      <c r="C94" s="278"/>
      <c r="D94" s="31"/>
      <c r="E94" s="31"/>
      <c r="F94" s="31"/>
      <c r="G94" s="31"/>
      <c r="H94" s="31"/>
      <c r="I94" s="31"/>
      <c r="J94" s="31"/>
      <c r="K94" s="31"/>
      <c r="L94" s="31"/>
      <c r="M94" s="31"/>
      <c r="N94" s="31"/>
      <c r="O94" s="31"/>
      <c r="P94" s="342" t="s">
        <v>300</v>
      </c>
      <c r="Q94" s="343"/>
      <c r="R94" s="324" t="str">
        <f t="shared" si="8"/>
        <v xml:space="preserve"> </v>
      </c>
      <c r="S94" s="324"/>
      <c r="T94" s="43" t="str">
        <f t="shared" si="6"/>
        <v xml:space="preserve"> </v>
      </c>
    </row>
    <row r="95" spans="1:23" s="8" customFormat="1" ht="13.5" customHeight="1" outlineLevel="1" x14ac:dyDescent="0.3">
      <c r="A95" s="11"/>
      <c r="B95" s="277"/>
      <c r="C95" s="278"/>
      <c r="D95" s="9"/>
      <c r="E95" s="9"/>
      <c r="F95" s="9"/>
      <c r="G95" s="9"/>
      <c r="H95" s="9"/>
      <c r="I95" s="9"/>
      <c r="J95" s="9"/>
      <c r="K95" s="9"/>
      <c r="L95" s="9"/>
      <c r="M95" s="9"/>
      <c r="N95" s="9"/>
      <c r="O95" s="9"/>
      <c r="P95" s="269"/>
      <c r="Q95" s="341"/>
      <c r="R95" s="269"/>
      <c r="S95" s="341"/>
      <c r="T95" s="42"/>
    </row>
    <row r="96" spans="1:23" s="8" customFormat="1" ht="14.1" customHeight="1" x14ac:dyDescent="0.3">
      <c r="A96" s="11">
        <v>1</v>
      </c>
      <c r="B96" s="268" t="s">
        <v>177</v>
      </c>
      <c r="C96" s="268"/>
      <c r="D96" s="9"/>
      <c r="E96" s="9"/>
      <c r="F96" s="9"/>
      <c r="G96" s="9"/>
      <c r="H96" s="9"/>
      <c r="I96" s="9"/>
      <c r="J96" s="9"/>
      <c r="K96" s="9"/>
      <c r="L96" s="9"/>
      <c r="M96" s="9"/>
      <c r="N96" s="9"/>
      <c r="O96" s="9"/>
      <c r="P96" s="269"/>
      <c r="Q96" s="341"/>
      <c r="R96" s="269"/>
      <c r="S96" s="341"/>
      <c r="T96" s="42"/>
    </row>
    <row r="97" spans="1:23" s="8" customFormat="1" ht="14.1" customHeight="1" outlineLevel="1" x14ac:dyDescent="0.3">
      <c r="A97" s="11">
        <f>+A96+1</f>
        <v>2</v>
      </c>
      <c r="B97" s="264" t="s">
        <v>178</v>
      </c>
      <c r="C97" s="264"/>
      <c r="D97" s="31"/>
      <c r="E97" s="31"/>
      <c r="F97" s="31"/>
      <c r="G97" s="31"/>
      <c r="H97" s="31"/>
      <c r="I97" s="31"/>
      <c r="J97" s="31"/>
      <c r="K97" s="31"/>
      <c r="L97" s="31"/>
      <c r="M97" s="31"/>
      <c r="N97" s="31"/>
      <c r="O97" s="31"/>
      <c r="P97" s="265"/>
      <c r="Q97" s="266"/>
      <c r="R97" s="324" t="str">
        <f>IFERROR(COUNTIF(D97:O97,"=3")/COUNTIF(D97:O97,"&gt;0")," ")</f>
        <v xml:space="preserve"> </v>
      </c>
      <c r="S97" s="324"/>
      <c r="T97" s="43" t="str">
        <f t="shared" si="6"/>
        <v xml:space="preserve"> </v>
      </c>
    </row>
    <row r="98" spans="1:23" s="8" customFormat="1" ht="14.1" customHeight="1" outlineLevel="1" x14ac:dyDescent="0.3">
      <c r="A98" s="11">
        <f>+A97+1</f>
        <v>3</v>
      </c>
      <c r="B98" s="264" t="s">
        <v>179</v>
      </c>
      <c r="C98" s="264"/>
      <c r="D98" s="31"/>
      <c r="E98" s="31"/>
      <c r="F98" s="31"/>
      <c r="G98" s="31"/>
      <c r="H98" s="31"/>
      <c r="I98" s="31"/>
      <c r="J98" s="31"/>
      <c r="K98" s="31"/>
      <c r="L98" s="31"/>
      <c r="M98" s="31"/>
      <c r="N98" s="31"/>
      <c r="O98" s="31"/>
      <c r="P98" s="265"/>
      <c r="Q98" s="266"/>
      <c r="R98" s="324" t="str">
        <f>IFERROR(COUNTIF(D98:O98,"=3")/COUNTIF(D98:O98,"&gt;0")," ")</f>
        <v xml:space="preserve"> </v>
      </c>
      <c r="S98" s="324"/>
      <c r="T98" s="43" t="str">
        <f t="shared" si="6"/>
        <v xml:space="preserve"> </v>
      </c>
    </row>
    <row r="99" spans="1:23" s="8" customFormat="1" ht="14.1" customHeight="1" outlineLevel="1" x14ac:dyDescent="0.3">
      <c r="A99" s="11">
        <f>+A98+1</f>
        <v>4</v>
      </c>
      <c r="B99" s="264" t="s">
        <v>180</v>
      </c>
      <c r="C99" s="264"/>
      <c r="D99" s="31"/>
      <c r="E99" s="31"/>
      <c r="F99" s="31"/>
      <c r="G99" s="31"/>
      <c r="H99" s="31"/>
      <c r="I99" s="31"/>
      <c r="J99" s="31">
        <v>3</v>
      </c>
      <c r="K99" s="31"/>
      <c r="L99" s="31"/>
      <c r="M99" s="31"/>
      <c r="N99" s="31"/>
      <c r="O99" s="31"/>
      <c r="P99" s="265" t="s">
        <v>301</v>
      </c>
      <c r="Q99" s="266"/>
      <c r="R99" s="324">
        <f>IFERROR(COUNTIF(D99:O99,"=3")/COUNTIF(D99:O99,"&gt;0")," ")</f>
        <v>1</v>
      </c>
      <c r="S99" s="324"/>
      <c r="T99" s="43">
        <f t="shared" si="6"/>
        <v>1</v>
      </c>
    </row>
    <row r="100" spans="1:23" s="8" customFormat="1" ht="14.1" customHeight="1" x14ac:dyDescent="0.3">
      <c r="A100" s="11">
        <v>1</v>
      </c>
      <c r="B100" s="279" t="s">
        <v>181</v>
      </c>
      <c r="C100" s="280"/>
      <c r="D100" s="9"/>
      <c r="E100" s="9"/>
      <c r="F100" s="9"/>
      <c r="G100" s="9"/>
      <c r="H100" s="9"/>
      <c r="I100" s="9"/>
      <c r="J100" s="9"/>
      <c r="K100" s="9"/>
      <c r="L100" s="9"/>
      <c r="M100" s="9"/>
      <c r="N100" s="9"/>
      <c r="O100" s="9"/>
      <c r="P100" s="269"/>
      <c r="Q100" s="341"/>
      <c r="R100" s="269"/>
      <c r="S100" s="341"/>
      <c r="T100" s="42"/>
    </row>
    <row r="101" spans="1:23" s="8" customFormat="1" ht="14.1" customHeight="1" outlineLevel="1" x14ac:dyDescent="0.3">
      <c r="A101" s="11">
        <f>+A100+1</f>
        <v>2</v>
      </c>
      <c r="B101" s="277" t="s">
        <v>182</v>
      </c>
      <c r="C101" s="278"/>
      <c r="D101" s="31"/>
      <c r="E101" s="31"/>
      <c r="F101" s="31"/>
      <c r="G101" s="31"/>
      <c r="H101" s="31"/>
      <c r="I101" s="31"/>
      <c r="J101" s="31">
        <v>3</v>
      </c>
      <c r="K101" s="31"/>
      <c r="L101" s="31"/>
      <c r="M101" s="31"/>
      <c r="N101" s="31"/>
      <c r="O101" s="31"/>
      <c r="P101" s="265" t="s">
        <v>269</v>
      </c>
      <c r="Q101" s="266"/>
      <c r="R101" s="324">
        <f>IFERROR(COUNTIF(D101:O101,"=3")/COUNTIF(D101:O101,"&gt;0")," ")</f>
        <v>1</v>
      </c>
      <c r="S101" s="324"/>
      <c r="T101" s="43">
        <f t="shared" si="6"/>
        <v>1</v>
      </c>
    </row>
    <row r="102" spans="1:23" ht="14.1" customHeight="1" outlineLevel="1" x14ac:dyDescent="0.3">
      <c r="A102" s="11">
        <f>+A101+1</f>
        <v>3</v>
      </c>
      <c r="B102" s="277" t="s">
        <v>183</v>
      </c>
      <c r="C102" s="278"/>
      <c r="D102" s="31"/>
      <c r="E102" s="31"/>
      <c r="F102" s="31"/>
      <c r="G102" s="31"/>
      <c r="H102" s="31"/>
      <c r="I102" s="31"/>
      <c r="J102" s="31">
        <v>3</v>
      </c>
      <c r="K102" s="31"/>
      <c r="L102" s="31"/>
      <c r="M102" s="31"/>
      <c r="N102" s="31"/>
      <c r="O102" s="31"/>
      <c r="P102" s="265"/>
      <c r="Q102" s="266"/>
      <c r="R102" s="324">
        <f>IFERROR(COUNTIF(D102:O102,"=3")/COUNTIF(D102:O102,"&gt;0")," ")</f>
        <v>1</v>
      </c>
      <c r="S102" s="324"/>
      <c r="T102" s="43">
        <f t="shared" si="6"/>
        <v>1</v>
      </c>
    </row>
    <row r="103" spans="1:23" ht="14.1" customHeight="1" outlineLevel="1" x14ac:dyDescent="0.3">
      <c r="A103" s="11">
        <f>+A102+1</f>
        <v>4</v>
      </c>
      <c r="B103" s="277" t="s">
        <v>184</v>
      </c>
      <c r="C103" s="278"/>
      <c r="D103" s="31"/>
      <c r="E103" s="31"/>
      <c r="F103" s="31"/>
      <c r="G103" s="31"/>
      <c r="H103" s="31"/>
      <c r="I103" s="31"/>
      <c r="J103" s="31">
        <v>3</v>
      </c>
      <c r="K103" s="31"/>
      <c r="L103" s="31"/>
      <c r="M103" s="31"/>
      <c r="N103" s="31"/>
      <c r="O103" s="31"/>
      <c r="P103" s="265" t="s">
        <v>270</v>
      </c>
      <c r="Q103" s="266"/>
      <c r="R103" s="324">
        <f>IFERROR(COUNTIF(D103:O103,"=3")/COUNTIF(D103:O103,"&gt;0")," ")</f>
        <v>1</v>
      </c>
      <c r="S103" s="324"/>
      <c r="T103" s="43">
        <f t="shared" si="6"/>
        <v>1</v>
      </c>
      <c r="W103" s="57">
        <f>AVERAGE(R101:S105)</f>
        <v>1</v>
      </c>
    </row>
    <row r="104" spans="1:23" ht="14.1" customHeight="1" outlineLevel="1" x14ac:dyDescent="0.3">
      <c r="A104" s="11">
        <f>+A103+1</f>
        <v>5</v>
      </c>
      <c r="B104" s="12" t="s">
        <v>185</v>
      </c>
      <c r="C104" s="13"/>
      <c r="D104" s="31"/>
      <c r="E104" s="31"/>
      <c r="F104" s="31"/>
      <c r="G104" s="31"/>
      <c r="H104" s="31"/>
      <c r="I104" s="31"/>
      <c r="J104" s="31"/>
      <c r="K104" s="31"/>
      <c r="L104" s="31"/>
      <c r="M104" s="31"/>
      <c r="N104" s="31"/>
      <c r="O104" s="31"/>
      <c r="P104" s="265" t="s">
        <v>271</v>
      </c>
      <c r="Q104" s="266"/>
      <c r="R104" s="269"/>
      <c r="S104" s="341"/>
      <c r="T104" s="42"/>
    </row>
    <row r="105" spans="1:23" ht="14.1" customHeight="1" outlineLevel="1" x14ac:dyDescent="0.3">
      <c r="A105" s="11"/>
      <c r="B105" s="277" t="s">
        <v>302</v>
      </c>
      <c r="C105" s="278"/>
      <c r="D105" s="31"/>
      <c r="E105" s="31"/>
      <c r="F105" s="31"/>
      <c r="G105" s="31"/>
      <c r="H105" s="31"/>
      <c r="I105" s="31"/>
      <c r="J105" s="31">
        <v>3</v>
      </c>
      <c r="K105" s="31"/>
      <c r="L105" s="31"/>
      <c r="M105" s="31"/>
      <c r="N105" s="31"/>
      <c r="O105" s="31"/>
      <c r="P105" s="344" t="s">
        <v>273</v>
      </c>
      <c r="Q105" s="345"/>
      <c r="R105" s="324">
        <f>IFERROR(COUNTIF(D105:O105,"=3")/COUNTIF(D105:O105,"&gt;0")," ")</f>
        <v>1</v>
      </c>
      <c r="S105" s="324"/>
      <c r="T105" s="43">
        <f t="shared" ref="T105" si="9">R105</f>
        <v>1</v>
      </c>
    </row>
    <row r="106" spans="1:23" s="8" customFormat="1" ht="14.1" customHeight="1" x14ac:dyDescent="0.3">
      <c r="A106" s="11">
        <v>1</v>
      </c>
      <c r="B106" s="279" t="s">
        <v>186</v>
      </c>
      <c r="C106" s="280"/>
      <c r="D106" s="9"/>
      <c r="E106" s="9"/>
      <c r="F106" s="9"/>
      <c r="G106" s="9"/>
      <c r="H106" s="9"/>
      <c r="I106" s="9"/>
      <c r="J106" s="9"/>
      <c r="K106" s="9"/>
      <c r="L106" s="9"/>
      <c r="M106" s="9"/>
      <c r="N106" s="9"/>
      <c r="O106" s="9"/>
      <c r="P106" s="269"/>
      <c r="Q106" s="341"/>
      <c r="R106" s="269"/>
      <c r="S106" s="341"/>
      <c r="T106" s="42"/>
    </row>
    <row r="107" spans="1:23" s="8" customFormat="1" ht="14.1" customHeight="1" outlineLevel="1" x14ac:dyDescent="0.3">
      <c r="A107" s="11">
        <f t="shared" ref="A107:A113" si="10">+A106+1</f>
        <v>2</v>
      </c>
      <c r="B107" s="264" t="s">
        <v>187</v>
      </c>
      <c r="C107" s="264"/>
      <c r="D107" s="39"/>
      <c r="E107" s="39"/>
      <c r="F107" s="39"/>
      <c r="G107" s="39"/>
      <c r="H107" s="39"/>
      <c r="I107" s="39"/>
      <c r="J107" s="39"/>
      <c r="K107" s="39"/>
      <c r="L107" s="39"/>
      <c r="M107" s="39"/>
      <c r="N107" s="39"/>
      <c r="O107" s="39"/>
      <c r="P107" s="265"/>
      <c r="Q107" s="266"/>
      <c r="R107" s="269"/>
      <c r="S107" s="341"/>
      <c r="T107" s="42"/>
    </row>
    <row r="108" spans="1:23" s="8" customFormat="1" ht="14.1" customHeight="1" outlineLevel="1" x14ac:dyDescent="0.3">
      <c r="A108" s="11">
        <f t="shared" si="10"/>
        <v>3</v>
      </c>
      <c r="B108" s="264" t="s">
        <v>188</v>
      </c>
      <c r="C108" s="264"/>
      <c r="D108" s="39"/>
      <c r="E108" s="39"/>
      <c r="F108" s="39"/>
      <c r="G108" s="39"/>
      <c r="H108" s="39"/>
      <c r="I108" s="39"/>
      <c r="J108" s="39"/>
      <c r="K108" s="39"/>
      <c r="L108" s="39"/>
      <c r="M108" s="39"/>
      <c r="N108" s="39"/>
      <c r="O108" s="39"/>
      <c r="P108" s="265"/>
      <c r="Q108" s="266"/>
      <c r="R108" s="269"/>
      <c r="S108" s="341"/>
      <c r="T108" s="42"/>
    </row>
    <row r="109" spans="1:23" s="8" customFormat="1" ht="14.1" customHeight="1" outlineLevel="1" x14ac:dyDescent="0.3">
      <c r="A109" s="11">
        <f t="shared" si="10"/>
        <v>4</v>
      </c>
      <c r="B109" s="264" t="s">
        <v>189</v>
      </c>
      <c r="C109" s="264"/>
      <c r="D109" s="39"/>
      <c r="E109" s="39"/>
      <c r="F109" s="39"/>
      <c r="G109" s="39"/>
      <c r="H109" s="39"/>
      <c r="I109" s="39"/>
      <c r="J109" s="39"/>
      <c r="K109" s="39"/>
      <c r="L109" s="39"/>
      <c r="M109" s="39"/>
      <c r="N109" s="39"/>
      <c r="O109" s="39"/>
      <c r="P109" s="265"/>
      <c r="Q109" s="266"/>
      <c r="R109" s="269"/>
      <c r="S109" s="341"/>
      <c r="T109" s="42"/>
    </row>
    <row r="110" spans="1:23" s="8" customFormat="1" ht="14.1" customHeight="1" outlineLevel="1" x14ac:dyDescent="0.3">
      <c r="A110" s="11">
        <f t="shared" si="10"/>
        <v>5</v>
      </c>
      <c r="B110" s="264" t="s">
        <v>190</v>
      </c>
      <c r="C110" s="264"/>
      <c r="D110" s="39"/>
      <c r="E110" s="39"/>
      <c r="F110" s="39"/>
      <c r="G110" s="39"/>
      <c r="H110" s="39"/>
      <c r="I110" s="39"/>
      <c r="J110" s="39"/>
      <c r="K110" s="39"/>
      <c r="L110" s="39"/>
      <c r="M110" s="39"/>
      <c r="N110" s="39"/>
      <c r="O110" s="39"/>
      <c r="P110" s="265"/>
      <c r="Q110" s="266"/>
      <c r="R110" s="269"/>
      <c r="S110" s="341"/>
      <c r="T110" s="42"/>
    </row>
    <row r="111" spans="1:23" s="8" customFormat="1" ht="14.1" customHeight="1" outlineLevel="1" x14ac:dyDescent="0.3">
      <c r="A111" s="11">
        <f t="shared" si="10"/>
        <v>6</v>
      </c>
      <c r="B111" s="264" t="s">
        <v>191</v>
      </c>
      <c r="C111" s="264"/>
      <c r="D111" s="39"/>
      <c r="E111" s="39"/>
      <c r="F111" s="39"/>
      <c r="G111" s="39"/>
      <c r="H111" s="39"/>
      <c r="I111" s="39"/>
      <c r="J111" s="39"/>
      <c r="K111" s="39"/>
      <c r="L111" s="39"/>
      <c r="M111" s="39"/>
      <c r="N111" s="39"/>
      <c r="O111" s="39"/>
      <c r="P111" s="265"/>
      <c r="Q111" s="266"/>
      <c r="R111" s="269"/>
      <c r="S111" s="341"/>
      <c r="T111" s="42"/>
    </row>
    <row r="112" spans="1:23" s="8" customFormat="1" ht="14.1" customHeight="1" outlineLevel="1" x14ac:dyDescent="0.3">
      <c r="A112" s="11">
        <f t="shared" si="10"/>
        <v>7</v>
      </c>
      <c r="B112" s="264" t="s">
        <v>192</v>
      </c>
      <c r="C112" s="264"/>
      <c r="D112" s="39"/>
      <c r="E112" s="39"/>
      <c r="F112" s="39"/>
      <c r="G112" s="39"/>
      <c r="H112" s="39"/>
      <c r="I112" s="39"/>
      <c r="J112" s="39"/>
      <c r="K112" s="39"/>
      <c r="L112" s="39"/>
      <c r="M112" s="39"/>
      <c r="N112" s="39"/>
      <c r="O112" s="39"/>
      <c r="P112" s="265"/>
      <c r="Q112" s="266"/>
      <c r="R112" s="269"/>
      <c r="S112" s="341"/>
      <c r="T112" s="42"/>
    </row>
    <row r="113" spans="1:23" s="8" customFormat="1" ht="14.1" customHeight="1" outlineLevel="1" x14ac:dyDescent="0.3">
      <c r="A113" s="11">
        <f t="shared" si="10"/>
        <v>8</v>
      </c>
      <c r="B113" s="264" t="s">
        <v>193</v>
      </c>
      <c r="C113" s="264"/>
      <c r="D113" s="39"/>
      <c r="E113" s="39"/>
      <c r="F113" s="39"/>
      <c r="G113" s="39"/>
      <c r="H113" s="39"/>
      <c r="I113" s="39"/>
      <c r="J113" s="39"/>
      <c r="K113" s="39"/>
      <c r="L113" s="39"/>
      <c r="M113" s="39"/>
      <c r="N113" s="39"/>
      <c r="O113" s="39"/>
      <c r="P113" s="265"/>
      <c r="Q113" s="266"/>
      <c r="R113" s="269"/>
      <c r="S113" s="341"/>
      <c r="T113" s="42"/>
    </row>
    <row r="114" spans="1:23" s="8" customFormat="1" ht="14.1" customHeight="1" outlineLevel="1" x14ac:dyDescent="0.3">
      <c r="A114" s="11"/>
      <c r="B114" s="273"/>
      <c r="C114" s="274"/>
      <c r="D114" s="9"/>
      <c r="E114" s="9"/>
      <c r="F114" s="9"/>
      <c r="G114" s="9"/>
      <c r="H114" s="9"/>
      <c r="I114" s="9"/>
      <c r="J114" s="9"/>
      <c r="K114" s="9"/>
      <c r="L114" s="9"/>
      <c r="M114" s="9"/>
      <c r="N114" s="9"/>
      <c r="O114" s="9"/>
      <c r="P114" s="269"/>
      <c r="Q114" s="341"/>
      <c r="R114" s="269"/>
      <c r="S114" s="341"/>
      <c r="T114" s="42"/>
    </row>
    <row r="115" spans="1:23" s="8" customFormat="1" ht="14.1" customHeight="1" x14ac:dyDescent="0.3">
      <c r="A115" s="11">
        <v>1</v>
      </c>
      <c r="B115" s="268" t="s">
        <v>194</v>
      </c>
      <c r="C115" s="268"/>
      <c r="D115" s="9"/>
      <c r="E115" s="9"/>
      <c r="F115" s="9"/>
      <c r="G115" s="9"/>
      <c r="H115" s="9"/>
      <c r="I115" s="9"/>
      <c r="J115" s="9"/>
      <c r="K115" s="9"/>
      <c r="L115" s="9"/>
      <c r="M115" s="9"/>
      <c r="N115" s="9"/>
      <c r="O115" s="9"/>
      <c r="P115" s="269"/>
      <c r="Q115" s="341"/>
      <c r="R115" s="269"/>
      <c r="S115" s="341"/>
      <c r="T115" s="42"/>
    </row>
    <row r="116" spans="1:23" s="8" customFormat="1" ht="14.1" customHeight="1" outlineLevel="1" x14ac:dyDescent="0.3">
      <c r="A116" s="11">
        <f t="shared" ref="A116:A123" si="11">+A115+1</f>
        <v>2</v>
      </c>
      <c r="B116" s="277" t="s">
        <v>195</v>
      </c>
      <c r="C116" s="278"/>
      <c r="D116" s="31"/>
      <c r="E116" s="31"/>
      <c r="F116" s="31"/>
      <c r="G116" s="31"/>
      <c r="H116" s="31"/>
      <c r="I116" s="31"/>
      <c r="J116" s="31">
        <v>3</v>
      </c>
      <c r="K116" s="31"/>
      <c r="L116" s="31"/>
      <c r="M116" s="31"/>
      <c r="N116" s="31"/>
      <c r="O116" s="31"/>
      <c r="P116" s="265" t="s">
        <v>274</v>
      </c>
      <c r="Q116" s="266"/>
      <c r="R116" s="324">
        <f t="shared" ref="R116:R123" si="12">IFERROR(COUNTIF(D116:O116,"=3")/COUNTIF(D116:O116,"&gt;0")," ")</f>
        <v>1</v>
      </c>
      <c r="S116" s="324"/>
      <c r="T116" s="43">
        <f t="shared" si="6"/>
        <v>1</v>
      </c>
    </row>
    <row r="117" spans="1:23" s="8" customFormat="1" ht="14.1" customHeight="1" outlineLevel="1" x14ac:dyDescent="0.3">
      <c r="A117" s="11">
        <f t="shared" si="11"/>
        <v>3</v>
      </c>
      <c r="B117" s="277" t="s">
        <v>196</v>
      </c>
      <c r="C117" s="278"/>
      <c r="D117" s="31"/>
      <c r="E117" s="31"/>
      <c r="F117" s="31"/>
      <c r="G117" s="31"/>
      <c r="H117" s="31"/>
      <c r="I117" s="31"/>
      <c r="J117" s="31">
        <v>3</v>
      </c>
      <c r="K117" s="31"/>
      <c r="L117" s="31"/>
      <c r="M117" s="31"/>
      <c r="N117" s="31"/>
      <c r="O117" s="31"/>
      <c r="P117" s="265" t="s">
        <v>275</v>
      </c>
      <c r="Q117" s="266"/>
      <c r="R117" s="324">
        <f t="shared" si="12"/>
        <v>1</v>
      </c>
      <c r="S117" s="324"/>
      <c r="T117" s="43">
        <f t="shared" si="6"/>
        <v>1</v>
      </c>
    </row>
    <row r="118" spans="1:23" s="8" customFormat="1" ht="30" customHeight="1" outlineLevel="1" x14ac:dyDescent="0.3">
      <c r="A118" s="11">
        <f t="shared" si="11"/>
        <v>4</v>
      </c>
      <c r="B118" s="271" t="s">
        <v>197</v>
      </c>
      <c r="C118" s="272"/>
      <c r="D118" s="31"/>
      <c r="E118" s="31"/>
      <c r="F118" s="31"/>
      <c r="G118" s="31"/>
      <c r="H118" s="31"/>
      <c r="I118" s="31"/>
      <c r="J118" s="31">
        <v>3</v>
      </c>
      <c r="K118" s="31"/>
      <c r="L118" s="31"/>
      <c r="M118" s="31"/>
      <c r="N118" s="31"/>
      <c r="O118" s="31"/>
      <c r="P118" s="265" t="s">
        <v>276</v>
      </c>
      <c r="Q118" s="266"/>
      <c r="R118" s="324">
        <f t="shared" si="12"/>
        <v>1</v>
      </c>
      <c r="S118" s="324"/>
      <c r="T118" s="43">
        <f t="shared" si="6"/>
        <v>1</v>
      </c>
    </row>
    <row r="119" spans="1:23" s="8" customFormat="1" ht="27.75" customHeight="1" outlineLevel="1" x14ac:dyDescent="0.3">
      <c r="A119" s="11">
        <f t="shared" si="11"/>
        <v>5</v>
      </c>
      <c r="B119" s="271" t="s">
        <v>198</v>
      </c>
      <c r="C119" s="272"/>
      <c r="D119" s="31"/>
      <c r="E119" s="31"/>
      <c r="F119" s="31"/>
      <c r="G119" s="31"/>
      <c r="H119" s="31"/>
      <c r="I119" s="31"/>
      <c r="J119" s="31">
        <v>3</v>
      </c>
      <c r="K119" s="31"/>
      <c r="L119" s="31"/>
      <c r="M119" s="31"/>
      <c r="N119" s="31"/>
      <c r="O119" s="31"/>
      <c r="P119" s="342" t="s">
        <v>303</v>
      </c>
      <c r="Q119" s="343"/>
      <c r="R119" s="324">
        <f t="shared" si="12"/>
        <v>1</v>
      </c>
      <c r="S119" s="324"/>
      <c r="T119" s="43">
        <f t="shared" si="6"/>
        <v>1</v>
      </c>
      <c r="W119" s="57">
        <f>AVERAGE(R116:S122)</f>
        <v>1</v>
      </c>
    </row>
    <row r="120" spans="1:23" s="8" customFormat="1" ht="30" customHeight="1" outlineLevel="1" x14ac:dyDescent="0.3">
      <c r="A120" s="11">
        <f t="shared" si="11"/>
        <v>6</v>
      </c>
      <c r="B120" s="271" t="s">
        <v>199</v>
      </c>
      <c r="C120" s="272"/>
      <c r="D120" s="31"/>
      <c r="E120" s="31"/>
      <c r="F120" s="31"/>
      <c r="G120" s="31"/>
      <c r="H120" s="31"/>
      <c r="I120" s="31"/>
      <c r="J120" s="31">
        <v>3</v>
      </c>
      <c r="K120" s="31"/>
      <c r="L120" s="31"/>
      <c r="M120" s="31"/>
      <c r="N120" s="31"/>
      <c r="O120" s="31"/>
      <c r="P120" s="265" t="s">
        <v>275</v>
      </c>
      <c r="Q120" s="266"/>
      <c r="R120" s="324">
        <f t="shared" si="12"/>
        <v>1</v>
      </c>
      <c r="S120" s="324"/>
      <c r="T120" s="43">
        <f t="shared" si="6"/>
        <v>1</v>
      </c>
    </row>
    <row r="121" spans="1:23" s="8" customFormat="1" ht="14.1" customHeight="1" outlineLevel="1" x14ac:dyDescent="0.3">
      <c r="A121" s="11">
        <f t="shared" si="11"/>
        <v>7</v>
      </c>
      <c r="B121" s="277" t="s">
        <v>200</v>
      </c>
      <c r="C121" s="278"/>
      <c r="D121" s="31"/>
      <c r="E121" s="31"/>
      <c r="F121" s="31"/>
      <c r="G121" s="31"/>
      <c r="H121" s="31"/>
      <c r="I121" s="31"/>
      <c r="J121" s="31">
        <v>3</v>
      </c>
      <c r="K121" s="31"/>
      <c r="L121" s="31"/>
      <c r="M121" s="31"/>
      <c r="N121" s="31"/>
      <c r="O121" s="31"/>
      <c r="P121" s="265" t="s">
        <v>278</v>
      </c>
      <c r="Q121" s="266"/>
      <c r="R121" s="324">
        <f t="shared" si="12"/>
        <v>1</v>
      </c>
      <c r="S121" s="324"/>
      <c r="T121" s="43">
        <f t="shared" si="6"/>
        <v>1</v>
      </c>
    </row>
    <row r="122" spans="1:23" s="8" customFormat="1" ht="14.1" customHeight="1" outlineLevel="1" x14ac:dyDescent="0.3">
      <c r="A122" s="11">
        <f t="shared" si="11"/>
        <v>8</v>
      </c>
      <c r="B122" s="277" t="s">
        <v>201</v>
      </c>
      <c r="C122" s="278"/>
      <c r="D122" s="31"/>
      <c r="E122" s="31"/>
      <c r="F122" s="31"/>
      <c r="G122" s="31"/>
      <c r="H122" s="31"/>
      <c r="I122" s="31"/>
      <c r="J122" s="31">
        <v>3</v>
      </c>
      <c r="K122" s="31"/>
      <c r="L122" s="31"/>
      <c r="M122" s="31"/>
      <c r="N122" s="31"/>
      <c r="O122" s="31"/>
      <c r="P122" s="265" t="s">
        <v>275</v>
      </c>
      <c r="Q122" s="266"/>
      <c r="R122" s="324">
        <f t="shared" si="12"/>
        <v>1</v>
      </c>
      <c r="S122" s="324"/>
      <c r="T122" s="43">
        <f t="shared" si="6"/>
        <v>1</v>
      </c>
    </row>
    <row r="123" spans="1:23" s="8" customFormat="1" ht="14.1" customHeight="1" outlineLevel="1" x14ac:dyDescent="0.3">
      <c r="A123" s="11">
        <f t="shared" si="11"/>
        <v>9</v>
      </c>
      <c r="B123" s="277" t="s">
        <v>202</v>
      </c>
      <c r="C123" s="278"/>
      <c r="D123" s="31"/>
      <c r="E123" s="31"/>
      <c r="F123" s="31"/>
      <c r="G123" s="31"/>
      <c r="H123" s="31"/>
      <c r="I123" s="31"/>
      <c r="J123" s="31">
        <v>3</v>
      </c>
      <c r="K123" s="31"/>
      <c r="L123" s="31"/>
      <c r="M123" s="31"/>
      <c r="N123" s="31"/>
      <c r="O123" s="31"/>
      <c r="P123" s="265" t="s">
        <v>279</v>
      </c>
      <c r="Q123" s="266"/>
      <c r="R123" s="338">
        <f t="shared" si="12"/>
        <v>1</v>
      </c>
      <c r="S123" s="339"/>
      <c r="T123" s="43">
        <f t="shared" si="6"/>
        <v>1</v>
      </c>
    </row>
    <row r="124" spans="1:23" s="8" customFormat="1" ht="14.1" customHeight="1" outlineLevel="1" x14ac:dyDescent="0.3">
      <c r="A124" s="11"/>
      <c r="B124" s="273"/>
      <c r="C124" s="274"/>
      <c r="D124" s="9"/>
      <c r="E124" s="9"/>
      <c r="F124" s="9"/>
      <c r="G124" s="9"/>
      <c r="H124" s="9"/>
      <c r="I124" s="9"/>
      <c r="J124" s="9"/>
      <c r="K124" s="9"/>
      <c r="L124" s="9"/>
      <c r="M124" s="9"/>
      <c r="N124" s="9"/>
      <c r="O124" s="9"/>
      <c r="P124" s="269"/>
      <c r="Q124" s="341"/>
      <c r="R124" s="269"/>
      <c r="S124" s="341"/>
      <c r="T124" s="42"/>
    </row>
    <row r="125" spans="1:23" s="8" customFormat="1" ht="14.1" customHeight="1" x14ac:dyDescent="0.3">
      <c r="A125" s="11">
        <v>1</v>
      </c>
      <c r="B125" s="268" t="s">
        <v>203</v>
      </c>
      <c r="C125" s="268"/>
      <c r="D125" s="9"/>
      <c r="E125" s="9"/>
      <c r="F125" s="9"/>
      <c r="G125" s="9"/>
      <c r="H125" s="9"/>
      <c r="I125" s="9"/>
      <c r="J125" s="9"/>
      <c r="K125" s="9"/>
      <c r="L125" s="9"/>
      <c r="M125" s="9"/>
      <c r="N125" s="9"/>
      <c r="O125" s="9"/>
      <c r="P125" s="269"/>
      <c r="Q125" s="341"/>
      <c r="R125" s="269"/>
      <c r="S125" s="341"/>
      <c r="T125" s="42"/>
    </row>
    <row r="126" spans="1:23" s="8" customFormat="1" ht="14.1" customHeight="1" outlineLevel="1" x14ac:dyDescent="0.3">
      <c r="A126" s="11">
        <f t="shared" ref="A126:A131" si="13">+A125+1</f>
        <v>2</v>
      </c>
      <c r="B126" s="277" t="s">
        <v>204</v>
      </c>
      <c r="C126" s="278"/>
      <c r="D126" s="31"/>
      <c r="E126" s="31"/>
      <c r="F126" s="31"/>
      <c r="G126" s="31"/>
      <c r="H126" s="31"/>
      <c r="I126" s="31"/>
      <c r="J126" s="31"/>
      <c r="K126" s="31"/>
      <c r="L126" s="31"/>
      <c r="M126" s="31"/>
      <c r="N126" s="31"/>
      <c r="O126" s="31"/>
      <c r="P126" s="265" t="s">
        <v>280</v>
      </c>
      <c r="Q126" s="266"/>
      <c r="R126" s="324" t="str">
        <f t="shared" ref="R126:R131" si="14">IFERROR(COUNTIF(D126:O126,"=3")/COUNTIF(D126:O126,"&gt;0")," ")</f>
        <v xml:space="preserve"> </v>
      </c>
      <c r="S126" s="324"/>
      <c r="T126" s="43" t="str">
        <f t="shared" si="6"/>
        <v xml:space="preserve"> </v>
      </c>
    </row>
    <row r="127" spans="1:23" ht="13.5" customHeight="1" outlineLevel="1" x14ac:dyDescent="0.3">
      <c r="A127" s="11">
        <f>+A126+1</f>
        <v>3</v>
      </c>
      <c r="B127" s="264" t="s">
        <v>205</v>
      </c>
      <c r="C127" s="264"/>
      <c r="D127" s="31"/>
      <c r="E127" s="31"/>
      <c r="F127" s="31"/>
      <c r="G127" s="31"/>
      <c r="H127" s="31"/>
      <c r="I127" s="31"/>
      <c r="J127" s="31"/>
      <c r="K127" s="31"/>
      <c r="L127" s="31"/>
      <c r="M127" s="31"/>
      <c r="N127" s="31"/>
      <c r="O127" s="31"/>
      <c r="P127" s="265" t="s">
        <v>280</v>
      </c>
      <c r="Q127" s="266"/>
      <c r="R127" s="324" t="str">
        <f t="shared" si="14"/>
        <v xml:space="preserve"> </v>
      </c>
      <c r="S127" s="324"/>
      <c r="T127" s="43" t="str">
        <f t="shared" si="6"/>
        <v xml:space="preserve"> </v>
      </c>
    </row>
    <row r="128" spans="1:23" ht="14.1" customHeight="1" outlineLevel="1" x14ac:dyDescent="0.3">
      <c r="A128" s="11">
        <f t="shared" si="13"/>
        <v>4</v>
      </c>
      <c r="B128" s="264" t="s">
        <v>206</v>
      </c>
      <c r="C128" s="264"/>
      <c r="D128" s="31"/>
      <c r="E128" s="31"/>
      <c r="F128" s="31"/>
      <c r="G128" s="31"/>
      <c r="H128" s="31"/>
      <c r="I128" s="31"/>
      <c r="J128" s="31"/>
      <c r="K128" s="31"/>
      <c r="L128" s="31"/>
      <c r="M128" s="31"/>
      <c r="N128" s="31"/>
      <c r="O128" s="31"/>
      <c r="P128" s="265" t="s">
        <v>281</v>
      </c>
      <c r="Q128" s="266"/>
      <c r="R128" s="324" t="str">
        <f t="shared" si="14"/>
        <v xml:space="preserve"> </v>
      </c>
      <c r="S128" s="324"/>
      <c r="T128" s="43" t="str">
        <f t="shared" si="6"/>
        <v xml:space="preserve"> </v>
      </c>
    </row>
    <row r="129" spans="1:20" ht="14.1" customHeight="1" outlineLevel="1" x14ac:dyDescent="0.3">
      <c r="A129" s="11">
        <f t="shared" si="13"/>
        <v>5</v>
      </c>
      <c r="B129" s="264" t="s">
        <v>207</v>
      </c>
      <c r="C129" s="264"/>
      <c r="D129" s="31"/>
      <c r="E129" s="31"/>
      <c r="F129" s="31"/>
      <c r="G129" s="31"/>
      <c r="H129" s="31"/>
      <c r="I129" s="31"/>
      <c r="J129" s="31"/>
      <c r="K129" s="31"/>
      <c r="L129" s="31"/>
      <c r="M129" s="31"/>
      <c r="N129" s="31"/>
      <c r="O129" s="31"/>
      <c r="P129" s="265" t="s">
        <v>282</v>
      </c>
      <c r="Q129" s="266"/>
      <c r="R129" s="324" t="str">
        <f t="shared" si="14"/>
        <v xml:space="preserve"> </v>
      </c>
      <c r="S129" s="324"/>
      <c r="T129" s="43" t="str">
        <f t="shared" si="6"/>
        <v xml:space="preserve"> </v>
      </c>
    </row>
    <row r="130" spans="1:20" ht="13.5" customHeight="1" outlineLevel="1" x14ac:dyDescent="0.3">
      <c r="A130" s="11">
        <f t="shared" si="13"/>
        <v>6</v>
      </c>
      <c r="B130" s="277" t="s">
        <v>208</v>
      </c>
      <c r="C130" s="278"/>
      <c r="D130" s="31"/>
      <c r="E130" s="31"/>
      <c r="F130" s="31"/>
      <c r="G130" s="31"/>
      <c r="H130" s="31"/>
      <c r="I130" s="31"/>
      <c r="J130" s="31"/>
      <c r="K130" s="31"/>
      <c r="L130" s="31"/>
      <c r="M130" s="31"/>
      <c r="N130" s="31"/>
      <c r="O130" s="31"/>
      <c r="P130" s="265" t="s">
        <v>283</v>
      </c>
      <c r="Q130" s="266"/>
      <c r="R130" s="324" t="str">
        <f t="shared" si="14"/>
        <v xml:space="preserve"> </v>
      </c>
      <c r="S130" s="324"/>
      <c r="T130" s="43" t="str">
        <f t="shared" si="6"/>
        <v xml:space="preserve"> </v>
      </c>
    </row>
    <row r="131" spans="1:20" ht="14.1" customHeight="1" outlineLevel="1" x14ac:dyDescent="0.3">
      <c r="A131" s="11">
        <f t="shared" si="13"/>
        <v>7</v>
      </c>
      <c r="B131" s="264" t="s">
        <v>209</v>
      </c>
      <c r="C131" s="264"/>
      <c r="D131" s="31"/>
      <c r="E131" s="31"/>
      <c r="F131" s="31"/>
      <c r="G131" s="31"/>
      <c r="H131" s="31"/>
      <c r="I131" s="31"/>
      <c r="J131" s="31"/>
      <c r="K131" s="31"/>
      <c r="L131" s="31"/>
      <c r="M131" s="31"/>
      <c r="N131" s="31"/>
      <c r="O131" s="31"/>
      <c r="P131" s="265" t="s">
        <v>284</v>
      </c>
      <c r="Q131" s="266"/>
      <c r="R131" s="324" t="str">
        <f t="shared" si="14"/>
        <v xml:space="preserve"> </v>
      </c>
      <c r="S131" s="324"/>
      <c r="T131" s="43" t="str">
        <f t="shared" si="6"/>
        <v xml:space="preserve"> </v>
      </c>
    </row>
    <row r="132" spans="1:20" ht="14.1" customHeight="1" outlineLevel="1" x14ac:dyDescent="0.3">
      <c r="A132" s="11"/>
      <c r="B132" s="264"/>
      <c r="C132" s="264"/>
      <c r="D132" s="9"/>
      <c r="E132" s="9"/>
      <c r="F132" s="9"/>
      <c r="G132" s="9"/>
      <c r="H132" s="9"/>
      <c r="I132" s="9"/>
      <c r="J132" s="9"/>
      <c r="K132" s="9"/>
      <c r="L132" s="9"/>
      <c r="M132" s="9"/>
      <c r="N132" s="9"/>
      <c r="O132" s="9"/>
      <c r="P132" s="269"/>
      <c r="Q132" s="341"/>
      <c r="R132" s="269"/>
      <c r="S132" s="341"/>
      <c r="T132" s="42"/>
    </row>
    <row r="133" spans="1:20" s="8" customFormat="1" ht="14.1" customHeight="1" x14ac:dyDescent="0.3">
      <c r="A133" s="11">
        <f t="shared" ref="A133:A146" si="15">+A132+1</f>
        <v>1</v>
      </c>
      <c r="B133" s="268" t="s">
        <v>210</v>
      </c>
      <c r="C133" s="268"/>
      <c r="D133" s="9"/>
      <c r="E133" s="9"/>
      <c r="F133" s="9"/>
      <c r="G133" s="9"/>
      <c r="H133" s="9"/>
      <c r="I133" s="9"/>
      <c r="J133" s="9"/>
      <c r="K133" s="9"/>
      <c r="L133" s="9"/>
      <c r="M133" s="9"/>
      <c r="N133" s="9"/>
      <c r="O133" s="9"/>
      <c r="P133" s="269"/>
      <c r="Q133" s="341"/>
      <c r="R133" s="269"/>
      <c r="S133" s="341"/>
      <c r="T133" s="42"/>
    </row>
    <row r="134" spans="1:20" s="8" customFormat="1" ht="14.1" customHeight="1" outlineLevel="1" x14ac:dyDescent="0.3">
      <c r="A134" s="11">
        <f t="shared" si="15"/>
        <v>2</v>
      </c>
      <c r="B134" s="275" t="s">
        <v>211</v>
      </c>
      <c r="C134" s="276"/>
      <c r="D134" s="31"/>
      <c r="E134" s="31"/>
      <c r="F134" s="31"/>
      <c r="G134" s="31"/>
      <c r="H134" s="31"/>
      <c r="I134" s="31"/>
      <c r="J134" s="31"/>
      <c r="K134" s="31"/>
      <c r="L134" s="31"/>
      <c r="M134" s="31"/>
      <c r="N134" s="31"/>
      <c r="O134" s="31"/>
      <c r="P134" s="265"/>
      <c r="Q134" s="266"/>
      <c r="R134" s="324" t="str">
        <f t="shared" ref="R134:R146" si="16">IFERROR(COUNTIF(D134:O134,"=3")/COUNTIF(D134:O134,"&gt;0")," ")</f>
        <v xml:space="preserve"> </v>
      </c>
      <c r="S134" s="324"/>
      <c r="T134" s="43" t="str">
        <f t="shared" si="6"/>
        <v xml:space="preserve"> </v>
      </c>
    </row>
    <row r="135" spans="1:20" ht="14.1" customHeight="1" outlineLevel="1" x14ac:dyDescent="0.3">
      <c r="A135" s="11">
        <f t="shared" si="15"/>
        <v>3</v>
      </c>
      <c r="B135" s="275" t="s">
        <v>212</v>
      </c>
      <c r="C135" s="276"/>
      <c r="D135" s="31"/>
      <c r="E135" s="31"/>
      <c r="F135" s="31"/>
      <c r="G135" s="31"/>
      <c r="H135" s="31"/>
      <c r="I135" s="31"/>
      <c r="J135" s="31"/>
      <c r="K135" s="31"/>
      <c r="L135" s="31"/>
      <c r="M135" s="31"/>
      <c r="N135" s="31"/>
      <c r="O135" s="31"/>
      <c r="P135" s="265"/>
      <c r="Q135" s="266"/>
      <c r="R135" s="324" t="str">
        <f t="shared" si="16"/>
        <v xml:space="preserve"> </v>
      </c>
      <c r="S135" s="324"/>
      <c r="T135" s="43" t="str">
        <f t="shared" si="6"/>
        <v xml:space="preserve"> </v>
      </c>
    </row>
    <row r="136" spans="1:20" ht="14.1" customHeight="1" outlineLevel="1" x14ac:dyDescent="0.3">
      <c r="A136" s="11">
        <f t="shared" si="15"/>
        <v>4</v>
      </c>
      <c r="B136" s="275" t="s">
        <v>213</v>
      </c>
      <c r="C136" s="276"/>
      <c r="D136" s="31"/>
      <c r="E136" s="31"/>
      <c r="F136" s="31"/>
      <c r="G136" s="31"/>
      <c r="H136" s="31"/>
      <c r="I136" s="31"/>
      <c r="J136" s="31"/>
      <c r="K136" s="31"/>
      <c r="L136" s="31"/>
      <c r="M136" s="31"/>
      <c r="N136" s="31"/>
      <c r="O136" s="31"/>
      <c r="P136" s="265"/>
      <c r="Q136" s="266"/>
      <c r="R136" s="324" t="str">
        <f t="shared" si="16"/>
        <v xml:space="preserve"> </v>
      </c>
      <c r="S136" s="324"/>
      <c r="T136" s="43" t="str">
        <f t="shared" si="6"/>
        <v xml:space="preserve"> </v>
      </c>
    </row>
    <row r="137" spans="1:20" ht="14.1" customHeight="1" outlineLevel="1" x14ac:dyDescent="0.3">
      <c r="A137" s="11">
        <f t="shared" si="15"/>
        <v>5</v>
      </c>
      <c r="B137" s="275" t="s">
        <v>217</v>
      </c>
      <c r="C137" s="276"/>
      <c r="D137" s="31"/>
      <c r="E137" s="31"/>
      <c r="F137" s="31"/>
      <c r="G137" s="31"/>
      <c r="H137" s="31"/>
      <c r="I137" s="31"/>
      <c r="J137" s="31"/>
      <c r="K137" s="31"/>
      <c r="L137" s="31"/>
      <c r="M137" s="31"/>
      <c r="N137" s="31"/>
      <c r="O137" s="31"/>
      <c r="P137" s="265"/>
      <c r="Q137" s="266"/>
      <c r="R137" s="324" t="str">
        <f t="shared" si="16"/>
        <v xml:space="preserve"> </v>
      </c>
      <c r="S137" s="324"/>
      <c r="T137" s="43" t="str">
        <f t="shared" si="6"/>
        <v xml:space="preserve"> </v>
      </c>
    </row>
    <row r="138" spans="1:20" s="8" customFormat="1" ht="14.1" customHeight="1" outlineLevel="1" x14ac:dyDescent="0.3">
      <c r="A138" s="11">
        <f t="shared" si="15"/>
        <v>6</v>
      </c>
      <c r="B138" s="275" t="s">
        <v>216</v>
      </c>
      <c r="C138" s="276"/>
      <c r="D138" s="31"/>
      <c r="E138" s="31"/>
      <c r="F138" s="31"/>
      <c r="G138" s="31"/>
      <c r="H138" s="31"/>
      <c r="I138" s="31"/>
      <c r="J138" s="31"/>
      <c r="K138" s="31"/>
      <c r="L138" s="31"/>
      <c r="M138" s="31"/>
      <c r="N138" s="31"/>
      <c r="O138" s="31"/>
      <c r="P138" s="265"/>
      <c r="Q138" s="266"/>
      <c r="R138" s="324" t="str">
        <f t="shared" si="16"/>
        <v xml:space="preserve"> </v>
      </c>
      <c r="S138" s="324"/>
      <c r="T138" s="43" t="str">
        <f t="shared" si="6"/>
        <v xml:space="preserve"> </v>
      </c>
    </row>
    <row r="139" spans="1:20" ht="14.1" customHeight="1" outlineLevel="1" x14ac:dyDescent="0.3">
      <c r="A139" s="11">
        <f t="shared" si="15"/>
        <v>7</v>
      </c>
      <c r="B139" s="275" t="s">
        <v>304</v>
      </c>
      <c r="C139" s="276"/>
      <c r="D139" s="31"/>
      <c r="E139" s="31"/>
      <c r="F139" s="31"/>
      <c r="G139" s="31"/>
      <c r="H139" s="31"/>
      <c r="I139" s="31"/>
      <c r="J139" s="31"/>
      <c r="K139" s="31"/>
      <c r="L139" s="31"/>
      <c r="M139" s="31"/>
      <c r="N139" s="31"/>
      <c r="O139" s="31"/>
      <c r="P139" s="265"/>
      <c r="Q139" s="266"/>
      <c r="R139" s="324" t="str">
        <f t="shared" si="16"/>
        <v xml:space="preserve"> </v>
      </c>
      <c r="S139" s="324"/>
      <c r="T139" s="43" t="str">
        <f t="shared" si="6"/>
        <v xml:space="preserve"> </v>
      </c>
    </row>
    <row r="140" spans="1:20" ht="14.1" customHeight="1" outlineLevel="1" x14ac:dyDescent="0.3">
      <c r="A140" s="11">
        <f t="shared" si="15"/>
        <v>8</v>
      </c>
      <c r="B140" s="275" t="s">
        <v>305</v>
      </c>
      <c r="C140" s="276"/>
      <c r="D140" s="31"/>
      <c r="E140" s="31"/>
      <c r="F140" s="31"/>
      <c r="G140" s="31"/>
      <c r="H140" s="31"/>
      <c r="I140" s="31"/>
      <c r="J140" s="31">
        <v>3</v>
      </c>
      <c r="K140" s="31"/>
      <c r="L140" s="31"/>
      <c r="M140" s="31"/>
      <c r="N140" s="31"/>
      <c r="O140" s="31"/>
      <c r="P140" s="265"/>
      <c r="Q140" s="266"/>
      <c r="R140" s="324">
        <f t="shared" si="16"/>
        <v>1</v>
      </c>
      <c r="S140" s="324"/>
      <c r="T140" s="43">
        <f t="shared" si="6"/>
        <v>1</v>
      </c>
    </row>
    <row r="141" spans="1:20" ht="14.1" customHeight="1" outlineLevel="1" x14ac:dyDescent="0.3">
      <c r="A141" s="11">
        <f t="shared" si="15"/>
        <v>9</v>
      </c>
      <c r="B141" s="275" t="s">
        <v>306</v>
      </c>
      <c r="C141" s="276"/>
      <c r="D141" s="31"/>
      <c r="E141" s="31"/>
      <c r="F141" s="31"/>
      <c r="G141" s="31"/>
      <c r="H141" s="31"/>
      <c r="I141" s="31"/>
      <c r="J141" s="31"/>
      <c r="K141" s="31"/>
      <c r="L141" s="31"/>
      <c r="M141" s="31"/>
      <c r="N141" s="31"/>
      <c r="O141" s="31"/>
      <c r="P141" s="265" t="s">
        <v>307</v>
      </c>
      <c r="Q141" s="266"/>
      <c r="R141" s="324" t="str">
        <f t="shared" si="16"/>
        <v xml:space="preserve"> </v>
      </c>
      <c r="S141" s="324"/>
      <c r="T141" s="43" t="str">
        <f t="shared" si="6"/>
        <v xml:space="preserve"> </v>
      </c>
    </row>
    <row r="142" spans="1:20" ht="14.1" customHeight="1" outlineLevel="1" x14ac:dyDescent="0.3">
      <c r="A142" s="11">
        <f t="shared" si="15"/>
        <v>10</v>
      </c>
      <c r="B142" s="275" t="s">
        <v>308</v>
      </c>
      <c r="C142" s="276"/>
      <c r="D142" s="31"/>
      <c r="E142" s="31"/>
      <c r="F142" s="31"/>
      <c r="G142" s="31"/>
      <c r="H142" s="31"/>
      <c r="I142" s="31"/>
      <c r="J142" s="31"/>
      <c r="K142" s="31"/>
      <c r="L142" s="31"/>
      <c r="M142" s="31"/>
      <c r="N142" s="31"/>
      <c r="O142" s="31"/>
      <c r="P142" s="265"/>
      <c r="Q142" s="266"/>
      <c r="R142" s="324" t="str">
        <f t="shared" si="16"/>
        <v xml:space="preserve"> </v>
      </c>
      <c r="S142" s="324"/>
      <c r="T142" s="43" t="str">
        <f t="shared" si="6"/>
        <v xml:space="preserve"> </v>
      </c>
    </row>
    <row r="143" spans="1:20" ht="14.1" customHeight="1" outlineLevel="1" x14ac:dyDescent="0.3">
      <c r="A143" s="11">
        <f t="shared" si="15"/>
        <v>11</v>
      </c>
      <c r="B143" s="275"/>
      <c r="C143" s="276"/>
      <c r="D143" s="31"/>
      <c r="E143" s="31"/>
      <c r="F143" s="31"/>
      <c r="G143" s="31"/>
      <c r="H143" s="31"/>
      <c r="I143" s="31"/>
      <c r="J143" s="31"/>
      <c r="K143" s="31"/>
      <c r="L143" s="31"/>
      <c r="M143" s="31"/>
      <c r="N143" s="31"/>
      <c r="O143" s="31"/>
      <c r="P143" s="265"/>
      <c r="Q143" s="266"/>
      <c r="R143" s="324" t="str">
        <f t="shared" si="16"/>
        <v xml:space="preserve"> </v>
      </c>
      <c r="S143" s="324"/>
      <c r="T143" s="43" t="str">
        <f t="shared" si="6"/>
        <v xml:space="preserve"> </v>
      </c>
    </row>
    <row r="144" spans="1:20" ht="14.1" customHeight="1" outlineLevel="1" x14ac:dyDescent="0.3">
      <c r="A144" s="11">
        <f t="shared" si="15"/>
        <v>12</v>
      </c>
      <c r="B144" s="18"/>
      <c r="C144" s="19"/>
      <c r="D144" s="31"/>
      <c r="E144" s="31"/>
      <c r="F144" s="31"/>
      <c r="G144" s="31"/>
      <c r="H144" s="31"/>
      <c r="I144" s="31"/>
      <c r="J144" s="31"/>
      <c r="K144" s="31"/>
      <c r="L144" s="31"/>
      <c r="M144" s="31"/>
      <c r="N144" s="31"/>
      <c r="O144" s="31"/>
      <c r="P144" s="265"/>
      <c r="Q144" s="266"/>
      <c r="R144" s="324" t="str">
        <f t="shared" si="16"/>
        <v xml:space="preserve"> </v>
      </c>
      <c r="S144" s="324"/>
      <c r="T144" s="43" t="str">
        <f t="shared" si="6"/>
        <v xml:space="preserve"> </v>
      </c>
    </row>
    <row r="145" spans="1:20" ht="14.1" customHeight="1" outlineLevel="1" x14ac:dyDescent="0.3">
      <c r="A145" s="11">
        <f t="shared" si="15"/>
        <v>13</v>
      </c>
      <c r="B145" s="18"/>
      <c r="C145" s="19"/>
      <c r="D145" s="31"/>
      <c r="E145" s="31"/>
      <c r="F145" s="31"/>
      <c r="G145" s="31"/>
      <c r="H145" s="31"/>
      <c r="I145" s="31"/>
      <c r="J145" s="31"/>
      <c r="K145" s="31"/>
      <c r="L145" s="31"/>
      <c r="M145" s="31"/>
      <c r="N145" s="31"/>
      <c r="O145" s="31"/>
      <c r="P145" s="265"/>
      <c r="Q145" s="266"/>
      <c r="R145" s="324" t="str">
        <f t="shared" si="16"/>
        <v xml:space="preserve"> </v>
      </c>
      <c r="S145" s="324"/>
      <c r="T145" s="43" t="str">
        <f t="shared" si="6"/>
        <v xml:space="preserve"> </v>
      </c>
    </row>
    <row r="146" spans="1:20" ht="14.1" customHeight="1" outlineLevel="1" x14ac:dyDescent="0.3">
      <c r="A146" s="11">
        <f t="shared" si="15"/>
        <v>14</v>
      </c>
      <c r="B146" s="18"/>
      <c r="C146" s="19"/>
      <c r="D146" s="31"/>
      <c r="E146" s="31"/>
      <c r="F146" s="31"/>
      <c r="G146" s="31"/>
      <c r="H146" s="31"/>
      <c r="I146" s="31"/>
      <c r="J146" s="31"/>
      <c r="K146" s="31"/>
      <c r="L146" s="31"/>
      <c r="M146" s="31"/>
      <c r="N146" s="31"/>
      <c r="O146" s="31"/>
      <c r="P146" s="265"/>
      <c r="Q146" s="266"/>
      <c r="R146" s="324" t="str">
        <f t="shared" si="16"/>
        <v xml:space="preserve"> </v>
      </c>
      <c r="S146" s="324"/>
      <c r="T146" s="43" t="str">
        <f t="shared" ref="T146:T167" si="17">R146</f>
        <v xml:space="preserve"> </v>
      </c>
    </row>
    <row r="147" spans="1:20" ht="14.1" customHeight="1" outlineLevel="1" x14ac:dyDescent="0.3">
      <c r="A147" s="11"/>
      <c r="B147" s="275"/>
      <c r="C147" s="276"/>
      <c r="D147" s="31"/>
      <c r="E147" s="31"/>
      <c r="F147" s="31"/>
      <c r="G147" s="31"/>
      <c r="H147" s="31"/>
      <c r="I147" s="31"/>
      <c r="J147" s="31"/>
      <c r="K147" s="31"/>
      <c r="L147" s="31"/>
      <c r="M147" s="31"/>
      <c r="N147" s="31"/>
      <c r="O147" s="31"/>
      <c r="P147" s="265"/>
      <c r="Q147" s="266"/>
      <c r="R147" s="269"/>
      <c r="S147" s="341"/>
      <c r="T147" s="42"/>
    </row>
    <row r="148" spans="1:20" s="8" customFormat="1" ht="14.1" customHeight="1" x14ac:dyDescent="0.3">
      <c r="A148" s="11">
        <v>1</v>
      </c>
      <c r="B148" s="268" t="s">
        <v>224</v>
      </c>
      <c r="C148" s="268"/>
      <c r="D148" s="9"/>
      <c r="E148" s="9"/>
      <c r="F148" s="9"/>
      <c r="G148" s="9"/>
      <c r="H148" s="9"/>
      <c r="I148" s="9"/>
      <c r="J148" s="9"/>
      <c r="K148" s="9"/>
      <c r="L148" s="9"/>
      <c r="M148" s="9"/>
      <c r="N148" s="9"/>
      <c r="O148" s="9"/>
      <c r="P148" s="269"/>
      <c r="Q148" s="341"/>
      <c r="R148" s="269"/>
      <c r="S148" s="341"/>
      <c r="T148" s="42"/>
    </row>
    <row r="149" spans="1:20" s="8" customFormat="1" ht="14.1" customHeight="1" outlineLevel="1" x14ac:dyDescent="0.3">
      <c r="A149" s="11">
        <f>+A148+1</f>
        <v>2</v>
      </c>
      <c r="B149" s="264" t="s">
        <v>225</v>
      </c>
      <c r="C149" s="264"/>
      <c r="D149" s="31"/>
      <c r="E149" s="31"/>
      <c r="F149" s="31"/>
      <c r="G149" s="31"/>
      <c r="H149" s="31"/>
      <c r="I149" s="31"/>
      <c r="J149" s="31">
        <v>3</v>
      </c>
      <c r="K149" s="31"/>
      <c r="L149" s="31"/>
      <c r="M149" s="31"/>
      <c r="N149" s="31"/>
      <c r="O149" s="31"/>
      <c r="P149" s="265"/>
      <c r="Q149" s="266"/>
      <c r="R149" s="324">
        <f>IFERROR(COUNTIF(D149:O149,"=3")/COUNTIF(D149:O149,"&gt;0")," ")</f>
        <v>1</v>
      </c>
      <c r="S149" s="324"/>
      <c r="T149" s="43">
        <f t="shared" si="17"/>
        <v>1</v>
      </c>
    </row>
    <row r="150" spans="1:20" ht="14.1" customHeight="1" outlineLevel="1" x14ac:dyDescent="0.3">
      <c r="A150" s="11">
        <f>+A149+1</f>
        <v>3</v>
      </c>
      <c r="B150" s="264" t="s">
        <v>226</v>
      </c>
      <c r="C150" s="264"/>
      <c r="D150" s="31"/>
      <c r="E150" s="31"/>
      <c r="F150" s="31"/>
      <c r="G150" s="31"/>
      <c r="H150" s="31"/>
      <c r="I150" s="31"/>
      <c r="J150" s="31">
        <v>3</v>
      </c>
      <c r="K150" s="31"/>
      <c r="L150" s="31"/>
      <c r="M150" s="31"/>
      <c r="N150" s="31"/>
      <c r="O150" s="31"/>
      <c r="P150" s="265"/>
      <c r="Q150" s="266"/>
      <c r="R150" s="324">
        <f>IFERROR(COUNTIF(D150:O150,"=3")/COUNTIF(D150:O150,"&gt;0")," ")</f>
        <v>1</v>
      </c>
      <c r="S150" s="324"/>
      <c r="T150" s="43">
        <f t="shared" si="17"/>
        <v>1</v>
      </c>
    </row>
    <row r="151" spans="1:20" ht="14.1" customHeight="1" outlineLevel="1" x14ac:dyDescent="0.3">
      <c r="A151" s="11">
        <f>+A150+1</f>
        <v>4</v>
      </c>
      <c r="B151" s="264" t="s">
        <v>309</v>
      </c>
      <c r="C151" s="264"/>
      <c r="D151" s="31"/>
      <c r="E151" s="31"/>
      <c r="F151" s="31"/>
      <c r="G151" s="31"/>
      <c r="H151" s="31"/>
      <c r="I151" s="31"/>
      <c r="J151" s="31">
        <v>3</v>
      </c>
      <c r="K151" s="31"/>
      <c r="L151" s="31"/>
      <c r="M151" s="31"/>
      <c r="N151" s="31"/>
      <c r="O151" s="31"/>
      <c r="P151" s="265"/>
      <c r="Q151" s="266"/>
      <c r="R151" s="324">
        <f>IFERROR(COUNTIF(D151:O151,"=3")/COUNTIF(D151:O151,"&gt;0")," ")</f>
        <v>1</v>
      </c>
      <c r="S151" s="324"/>
      <c r="T151" s="43">
        <f t="shared" si="17"/>
        <v>1</v>
      </c>
    </row>
    <row r="152" spans="1:20" ht="14.1" customHeight="1" outlineLevel="1" x14ac:dyDescent="0.3">
      <c r="A152" s="11"/>
      <c r="B152" s="264"/>
      <c r="C152" s="264"/>
      <c r="D152" s="9"/>
      <c r="E152" s="9"/>
      <c r="F152" s="9"/>
      <c r="G152" s="9"/>
      <c r="H152" s="9"/>
      <c r="I152" s="9"/>
      <c r="J152" s="9"/>
      <c r="K152" s="9"/>
      <c r="L152" s="9"/>
      <c r="M152" s="9"/>
      <c r="N152" s="9"/>
      <c r="O152" s="9"/>
      <c r="P152" s="269"/>
      <c r="Q152" s="341"/>
      <c r="R152" s="269"/>
      <c r="S152" s="341"/>
      <c r="T152" s="42"/>
    </row>
    <row r="153" spans="1:20" s="8" customFormat="1" ht="14.1" customHeight="1" x14ac:dyDescent="0.3">
      <c r="A153" s="11">
        <v>1</v>
      </c>
      <c r="B153" s="268" t="s">
        <v>228</v>
      </c>
      <c r="C153" s="268"/>
      <c r="D153" s="9"/>
      <c r="E153" s="9"/>
      <c r="F153" s="9"/>
      <c r="G153" s="9"/>
      <c r="H153" s="9"/>
      <c r="I153" s="9"/>
      <c r="J153" s="9"/>
      <c r="K153" s="9"/>
      <c r="L153" s="9"/>
      <c r="M153" s="9"/>
      <c r="N153" s="9"/>
      <c r="O153" s="9"/>
      <c r="P153" s="269"/>
      <c r="Q153" s="341"/>
      <c r="R153" s="269"/>
      <c r="S153" s="341"/>
      <c r="T153" s="42"/>
    </row>
    <row r="154" spans="1:20" s="8" customFormat="1" ht="14.1" customHeight="1" outlineLevel="1" x14ac:dyDescent="0.3">
      <c r="A154" s="11">
        <v>2</v>
      </c>
      <c r="B154" s="264" t="s">
        <v>229</v>
      </c>
      <c r="C154" s="264"/>
      <c r="D154" s="31"/>
      <c r="E154" s="31"/>
      <c r="F154" s="31"/>
      <c r="G154" s="31"/>
      <c r="H154" s="31"/>
      <c r="I154" s="31"/>
      <c r="J154" s="31">
        <v>3</v>
      </c>
      <c r="K154" s="31"/>
      <c r="L154" s="31"/>
      <c r="M154" s="31"/>
      <c r="N154" s="31"/>
      <c r="O154" s="31"/>
      <c r="P154" s="265" t="s">
        <v>287</v>
      </c>
      <c r="Q154" s="266"/>
      <c r="R154" s="324">
        <f>IFERROR(COUNTIF(D154:O154,"=3")/COUNTIF(D154:O154,"&gt;0")," ")</f>
        <v>1</v>
      </c>
      <c r="S154" s="324"/>
      <c r="T154" s="43">
        <f t="shared" si="17"/>
        <v>1</v>
      </c>
    </row>
    <row r="155" spans="1:20" s="8" customFormat="1" ht="14.1" customHeight="1" outlineLevel="1" x14ac:dyDescent="0.3">
      <c r="A155" s="11">
        <v>2</v>
      </c>
      <c r="B155" s="12" t="s">
        <v>230</v>
      </c>
      <c r="C155" s="13"/>
      <c r="D155" s="31"/>
      <c r="E155" s="31"/>
      <c r="F155" s="31"/>
      <c r="G155" s="31"/>
      <c r="H155" s="31"/>
      <c r="I155" s="31"/>
      <c r="J155" s="31">
        <v>3</v>
      </c>
      <c r="K155" s="31"/>
      <c r="L155" s="31"/>
      <c r="M155" s="31"/>
      <c r="N155" s="31"/>
      <c r="O155" s="31"/>
      <c r="P155" s="265" t="s">
        <v>288</v>
      </c>
      <c r="Q155" s="266"/>
      <c r="R155" s="324">
        <f>IFERROR(COUNTIF(D155:O155,"=3")/COUNTIF(D155:O155,"&gt;0")," ")</f>
        <v>1</v>
      </c>
      <c r="S155" s="324"/>
      <c r="T155" s="43">
        <f t="shared" si="17"/>
        <v>1</v>
      </c>
    </row>
    <row r="156" spans="1:20" s="8" customFormat="1" ht="14.1" customHeight="1" outlineLevel="1" x14ac:dyDescent="0.3">
      <c r="A156" s="11"/>
      <c r="B156" s="273"/>
      <c r="C156" s="274"/>
      <c r="D156" s="9"/>
      <c r="E156" s="9"/>
      <c r="F156" s="9"/>
      <c r="G156" s="9"/>
      <c r="H156" s="9"/>
      <c r="I156" s="9"/>
      <c r="J156" s="9"/>
      <c r="K156" s="9"/>
      <c r="L156" s="9"/>
      <c r="M156" s="9"/>
      <c r="N156" s="9"/>
      <c r="O156" s="9"/>
      <c r="P156" s="269"/>
      <c r="Q156" s="341"/>
      <c r="R156" s="269"/>
      <c r="S156" s="341"/>
      <c r="T156" s="42"/>
    </row>
    <row r="157" spans="1:20" s="8" customFormat="1" ht="14.1" customHeight="1" x14ac:dyDescent="0.3">
      <c r="A157" s="11">
        <f>+A152+1</f>
        <v>1</v>
      </c>
      <c r="B157" s="268" t="s">
        <v>231</v>
      </c>
      <c r="C157" s="268"/>
      <c r="D157" s="9"/>
      <c r="E157" s="9"/>
      <c r="F157" s="9"/>
      <c r="G157" s="9"/>
      <c r="H157" s="9"/>
      <c r="I157" s="9"/>
      <c r="J157" s="9"/>
      <c r="K157" s="9"/>
      <c r="L157" s="9"/>
      <c r="M157" s="9"/>
      <c r="N157" s="9"/>
      <c r="O157" s="9"/>
      <c r="P157" s="269"/>
      <c r="Q157" s="341"/>
      <c r="R157" s="269"/>
      <c r="S157" s="341"/>
      <c r="T157" s="42"/>
    </row>
    <row r="158" spans="1:20" s="8" customFormat="1" ht="14.1" customHeight="1" outlineLevel="1" x14ac:dyDescent="0.3">
      <c r="A158" s="11">
        <f>+A157+1</f>
        <v>2</v>
      </c>
      <c r="B158" s="264" t="s">
        <v>232</v>
      </c>
      <c r="C158" s="264"/>
      <c r="D158" s="31"/>
      <c r="E158" s="31"/>
      <c r="F158" s="31"/>
      <c r="G158" s="31"/>
      <c r="H158" s="31"/>
      <c r="I158" s="31"/>
      <c r="J158" s="31"/>
      <c r="K158" s="31"/>
      <c r="L158" s="31"/>
      <c r="M158" s="31"/>
      <c r="N158" s="31"/>
      <c r="O158" s="31"/>
      <c r="P158" s="346" t="s">
        <v>289</v>
      </c>
      <c r="Q158" s="353"/>
      <c r="R158" s="324" t="str">
        <f>IFERROR(COUNTIF(D158:O158,"=3")/COUNTIF(D158:O158,"&gt;0")," ")</f>
        <v xml:space="preserve"> </v>
      </c>
      <c r="S158" s="324"/>
      <c r="T158" s="43" t="str">
        <f t="shared" si="17"/>
        <v xml:space="preserve"> </v>
      </c>
    </row>
    <row r="159" spans="1:20" ht="33" customHeight="1" outlineLevel="1" x14ac:dyDescent="0.3">
      <c r="A159" s="11">
        <f>+A158+1</f>
        <v>3</v>
      </c>
      <c r="B159" s="271" t="s">
        <v>233</v>
      </c>
      <c r="C159" s="272"/>
      <c r="D159" s="31"/>
      <c r="E159" s="31"/>
      <c r="F159" s="31"/>
      <c r="G159" s="31"/>
      <c r="H159" s="31"/>
      <c r="I159" s="31"/>
      <c r="J159" s="31"/>
      <c r="K159" s="31"/>
      <c r="L159" s="31"/>
      <c r="M159" s="31"/>
      <c r="N159" s="31"/>
      <c r="O159" s="31"/>
      <c r="P159" s="347"/>
      <c r="Q159" s="354"/>
      <c r="R159" s="324" t="str">
        <f>IFERROR(COUNTIF(D159:O159,"=3")/COUNTIF(D159:O159,"&gt;0")," ")</f>
        <v xml:space="preserve"> </v>
      </c>
      <c r="S159" s="324"/>
      <c r="T159" s="43" t="str">
        <f t="shared" si="17"/>
        <v xml:space="preserve"> </v>
      </c>
    </row>
    <row r="160" spans="1:20" ht="14.1" customHeight="1" outlineLevel="1" x14ac:dyDescent="0.3">
      <c r="A160" s="11">
        <f>+A159+1</f>
        <v>4</v>
      </c>
      <c r="B160" s="264" t="s">
        <v>234</v>
      </c>
      <c r="C160" s="264"/>
      <c r="D160" s="31"/>
      <c r="E160" s="31"/>
      <c r="F160" s="31"/>
      <c r="G160" s="31"/>
      <c r="H160" s="31"/>
      <c r="I160" s="31"/>
      <c r="J160" s="31"/>
      <c r="K160" s="31"/>
      <c r="L160" s="31"/>
      <c r="M160" s="31"/>
      <c r="N160" s="31"/>
      <c r="O160" s="31"/>
      <c r="P160" s="347"/>
      <c r="Q160" s="354"/>
      <c r="R160" s="324" t="str">
        <f>IFERROR(COUNTIF(D160:O160,"=3")/COUNTIF(D160:O160,"&gt;0")," ")</f>
        <v xml:space="preserve"> </v>
      </c>
      <c r="S160" s="324"/>
      <c r="T160" s="43" t="str">
        <f t="shared" si="17"/>
        <v xml:space="preserve"> </v>
      </c>
    </row>
    <row r="161" spans="1:20" ht="14.1" customHeight="1" outlineLevel="1" x14ac:dyDescent="0.3">
      <c r="A161" s="11">
        <f>+A160+1</f>
        <v>5</v>
      </c>
      <c r="B161" s="264" t="s">
        <v>235</v>
      </c>
      <c r="C161" s="264"/>
      <c r="D161" s="31"/>
      <c r="E161" s="31"/>
      <c r="F161" s="31"/>
      <c r="G161" s="31"/>
      <c r="H161" s="31"/>
      <c r="I161" s="31"/>
      <c r="J161" s="31"/>
      <c r="K161" s="31"/>
      <c r="L161" s="31"/>
      <c r="M161" s="31"/>
      <c r="N161" s="31"/>
      <c r="O161" s="31"/>
      <c r="P161" s="355"/>
      <c r="Q161" s="356"/>
      <c r="R161" s="324" t="str">
        <f>IFERROR(COUNTIF(D161:O161,"=3")/COUNTIF(D161:O161,"&gt;0")," ")</f>
        <v xml:space="preserve"> </v>
      </c>
      <c r="S161" s="324"/>
      <c r="T161" s="43" t="str">
        <f t="shared" si="17"/>
        <v xml:space="preserve"> </v>
      </c>
    </row>
    <row r="162" spans="1:20" ht="14.1" customHeight="1" outlineLevel="1" x14ac:dyDescent="0.3">
      <c r="A162" s="11"/>
      <c r="B162" s="264"/>
      <c r="C162" s="264"/>
      <c r="D162" s="9"/>
      <c r="E162" s="9"/>
      <c r="F162" s="9"/>
      <c r="G162" s="9"/>
      <c r="H162" s="9"/>
      <c r="I162" s="9"/>
      <c r="J162" s="9"/>
      <c r="K162" s="9"/>
      <c r="L162" s="9"/>
      <c r="M162" s="9"/>
      <c r="N162" s="9"/>
      <c r="O162" s="9"/>
      <c r="P162" s="269"/>
      <c r="Q162" s="341"/>
      <c r="R162" s="269"/>
      <c r="S162" s="341"/>
      <c r="T162" s="42"/>
    </row>
    <row r="163" spans="1:20" s="8" customFormat="1" ht="14.1" customHeight="1" x14ac:dyDescent="0.3">
      <c r="A163" s="11">
        <f>+A162+1</f>
        <v>1</v>
      </c>
      <c r="B163" s="268" t="s">
        <v>236</v>
      </c>
      <c r="C163" s="268"/>
      <c r="D163" s="9"/>
      <c r="E163" s="9"/>
      <c r="F163" s="9"/>
      <c r="G163" s="9"/>
      <c r="H163" s="9"/>
      <c r="I163" s="9"/>
      <c r="J163" s="9"/>
      <c r="K163" s="9"/>
      <c r="L163" s="9"/>
      <c r="M163" s="9"/>
      <c r="N163" s="9"/>
      <c r="O163" s="9"/>
      <c r="P163" s="269"/>
      <c r="Q163" s="341"/>
      <c r="R163" s="269"/>
      <c r="S163" s="341"/>
      <c r="T163" s="42"/>
    </row>
    <row r="164" spans="1:20" s="8" customFormat="1" ht="14.1" customHeight="1" outlineLevel="1" x14ac:dyDescent="0.3">
      <c r="A164" s="11">
        <f>+A163+1</f>
        <v>2</v>
      </c>
      <c r="B164" s="264" t="s">
        <v>237</v>
      </c>
      <c r="C164" s="264"/>
      <c r="D164" s="31"/>
      <c r="E164" s="31"/>
      <c r="F164" s="31"/>
      <c r="G164" s="31"/>
      <c r="H164" s="31"/>
      <c r="I164" s="31"/>
      <c r="J164" s="31"/>
      <c r="K164" s="31"/>
      <c r="L164" s="31"/>
      <c r="M164" s="31"/>
      <c r="N164" s="31"/>
      <c r="O164" s="31"/>
      <c r="P164" s="265"/>
      <c r="Q164" s="266"/>
      <c r="R164" s="324" t="str">
        <f>IFERROR(COUNTIF(D164:O164,"=3")/COUNTIF(D164:O164,"&gt;0")," ")</f>
        <v xml:space="preserve"> </v>
      </c>
      <c r="S164" s="324"/>
      <c r="T164" s="43" t="str">
        <f t="shared" si="17"/>
        <v xml:space="preserve"> </v>
      </c>
    </row>
    <row r="165" spans="1:20" ht="14.1" customHeight="1" outlineLevel="1" x14ac:dyDescent="0.3">
      <c r="A165" s="11">
        <f>+A164+1</f>
        <v>3</v>
      </c>
      <c r="B165" s="264" t="s">
        <v>238</v>
      </c>
      <c r="C165" s="264"/>
      <c r="D165" s="31"/>
      <c r="E165" s="31"/>
      <c r="F165" s="31"/>
      <c r="G165" s="31"/>
      <c r="H165" s="31"/>
      <c r="I165" s="31"/>
      <c r="J165" s="31"/>
      <c r="K165" s="31"/>
      <c r="L165" s="31"/>
      <c r="M165" s="31"/>
      <c r="N165" s="31"/>
      <c r="O165" s="31"/>
      <c r="P165" s="265"/>
      <c r="Q165" s="266"/>
      <c r="R165" s="324" t="str">
        <f>IFERROR(COUNTIF(D165:O165,"=3")/COUNTIF(D165:O165,"&gt;0")," ")</f>
        <v xml:space="preserve"> </v>
      </c>
      <c r="S165" s="324"/>
      <c r="T165" s="43" t="str">
        <f t="shared" si="17"/>
        <v xml:space="preserve"> </v>
      </c>
    </row>
    <row r="166" spans="1:20" ht="14.1" customHeight="1" outlineLevel="1" x14ac:dyDescent="0.3">
      <c r="A166" s="11">
        <f>+A165+1</f>
        <v>4</v>
      </c>
      <c r="B166" s="264" t="s">
        <v>239</v>
      </c>
      <c r="C166" s="264"/>
      <c r="D166" s="31"/>
      <c r="E166" s="31"/>
      <c r="F166" s="31"/>
      <c r="G166" s="31"/>
      <c r="H166" s="31"/>
      <c r="I166" s="31"/>
      <c r="J166" s="31"/>
      <c r="K166" s="31"/>
      <c r="L166" s="31"/>
      <c r="M166" s="31"/>
      <c r="N166" s="31"/>
      <c r="O166" s="31"/>
      <c r="P166" s="265"/>
      <c r="Q166" s="266"/>
      <c r="R166" s="324" t="str">
        <f>IFERROR(COUNTIF(D166:O166,"=3")/COUNTIF(D166:O166,"&gt;0")," ")</f>
        <v xml:space="preserve"> </v>
      </c>
      <c r="S166" s="324"/>
      <c r="T166" s="43" t="str">
        <f t="shared" si="17"/>
        <v xml:space="preserve"> </v>
      </c>
    </row>
    <row r="167" spans="1:20" ht="14.1" customHeight="1" outlineLevel="1" x14ac:dyDescent="0.3">
      <c r="A167" s="32"/>
      <c r="B167" s="33"/>
      <c r="C167" s="33"/>
      <c r="D167" s="34"/>
      <c r="E167" s="34"/>
      <c r="F167" s="34"/>
      <c r="G167" s="34"/>
      <c r="H167" s="34"/>
      <c r="I167" s="34"/>
      <c r="J167" s="34"/>
      <c r="K167" s="34"/>
      <c r="L167" s="34"/>
      <c r="M167" s="34"/>
      <c r="N167" s="34"/>
      <c r="O167" s="34"/>
      <c r="P167" s="340" t="s">
        <v>291</v>
      </c>
      <c r="Q167" s="340"/>
      <c r="R167" s="324">
        <f>AVERAGE($R$10:$S$166)</f>
        <v>1</v>
      </c>
      <c r="S167" s="324"/>
      <c r="T167" s="43">
        <f t="shared" si="17"/>
        <v>1</v>
      </c>
    </row>
    <row r="168" spans="1:20" ht="14.1" customHeight="1" outlineLevel="1" x14ac:dyDescent="0.3">
      <c r="A168" s="32"/>
      <c r="B168" s="33"/>
      <c r="C168" s="33"/>
      <c r="D168" s="34"/>
      <c r="E168" s="34"/>
      <c r="F168" s="34"/>
      <c r="G168" s="34"/>
      <c r="H168" s="34"/>
      <c r="I168" s="34"/>
      <c r="J168" s="34"/>
      <c r="K168" s="34"/>
      <c r="L168" s="34"/>
      <c r="M168" s="34"/>
      <c r="N168" s="34"/>
      <c r="O168" s="34"/>
      <c r="P168" s="32"/>
      <c r="Q168" s="32"/>
    </row>
    <row r="169" spans="1:20" ht="14.1" customHeight="1" outlineLevel="1" x14ac:dyDescent="0.3">
      <c r="A169" s="32"/>
      <c r="B169" s="33"/>
      <c r="C169" s="33"/>
      <c r="D169" s="34"/>
      <c r="E169" s="34"/>
      <c r="F169" s="34"/>
      <c r="G169" s="34"/>
      <c r="H169" s="34"/>
      <c r="I169" s="34"/>
      <c r="J169" s="34"/>
      <c r="K169" s="34"/>
      <c r="L169" s="34"/>
      <c r="M169" s="34"/>
      <c r="N169" s="34"/>
      <c r="O169" s="34"/>
      <c r="P169" s="32"/>
      <c r="Q169" s="32"/>
    </row>
    <row r="170" spans="1:20" ht="14.1" customHeight="1" outlineLevel="1" x14ac:dyDescent="0.3">
      <c r="A170" s="32"/>
      <c r="B170" s="33"/>
      <c r="C170" s="33"/>
      <c r="D170" s="34"/>
      <c r="E170" s="34"/>
      <c r="F170" s="34"/>
      <c r="G170" s="34"/>
      <c r="H170" s="34"/>
      <c r="I170" s="34"/>
      <c r="J170" s="34"/>
      <c r="K170" s="34"/>
      <c r="L170" s="34"/>
      <c r="M170" s="34"/>
      <c r="N170" s="34"/>
      <c r="O170" s="34"/>
      <c r="P170" s="32"/>
      <c r="Q170" s="32"/>
    </row>
    <row r="171" spans="1:20" ht="14.1" customHeight="1" outlineLevel="1" x14ac:dyDescent="0.3">
      <c r="A171" s="32"/>
      <c r="B171" s="33"/>
      <c r="C171" s="33"/>
      <c r="D171" s="34"/>
      <c r="E171" s="34"/>
      <c r="F171" s="34"/>
      <c r="G171" s="34"/>
      <c r="H171" s="34"/>
      <c r="I171" s="34"/>
      <c r="J171" s="34"/>
      <c r="K171" s="34"/>
      <c r="L171" s="34"/>
      <c r="M171" s="34"/>
      <c r="N171" s="34"/>
      <c r="O171" s="34"/>
      <c r="P171" s="32"/>
      <c r="Q171" s="32"/>
    </row>
    <row r="172" spans="1:20" ht="14.1" customHeight="1" outlineLevel="1" x14ac:dyDescent="0.3">
      <c r="A172" s="32"/>
      <c r="B172" s="33"/>
      <c r="C172" s="33"/>
      <c r="D172" s="34"/>
      <c r="E172" s="34"/>
      <c r="F172" s="34"/>
      <c r="G172" s="34"/>
      <c r="H172" s="34"/>
      <c r="I172" s="34"/>
      <c r="J172" s="34"/>
      <c r="K172" s="34"/>
      <c r="L172" s="34"/>
      <c r="M172" s="34"/>
      <c r="N172" s="34"/>
      <c r="O172" s="34"/>
      <c r="P172" s="32"/>
      <c r="Q172" s="32"/>
    </row>
    <row r="173" spans="1:20" ht="14.1" customHeight="1" outlineLevel="1" x14ac:dyDescent="0.3">
      <c r="A173" s="32"/>
      <c r="B173" s="33"/>
      <c r="C173" s="33"/>
      <c r="D173" s="34"/>
      <c r="E173" s="34"/>
      <c r="F173" s="34"/>
      <c r="G173" s="34"/>
      <c r="H173" s="34"/>
      <c r="I173" s="34"/>
      <c r="J173" s="34"/>
      <c r="K173" s="34"/>
      <c r="L173" s="34"/>
      <c r="M173" s="34"/>
      <c r="N173" s="34"/>
      <c r="O173" s="34"/>
      <c r="P173" s="32"/>
      <c r="Q173" s="32"/>
    </row>
    <row r="174" spans="1:20" ht="14.1" customHeight="1" outlineLevel="1" x14ac:dyDescent="0.3">
      <c r="A174" s="32"/>
      <c r="B174" s="33"/>
      <c r="C174" s="33"/>
      <c r="D174" s="34"/>
      <c r="E174" s="34"/>
      <c r="F174" s="34"/>
      <c r="G174" s="34"/>
      <c r="H174" s="34"/>
      <c r="I174" s="34"/>
      <c r="J174" s="34"/>
      <c r="K174" s="34"/>
      <c r="L174" s="34"/>
      <c r="M174" s="34"/>
      <c r="N174" s="34"/>
      <c r="O174" s="34"/>
      <c r="P174" s="32"/>
      <c r="Q174" s="32"/>
    </row>
    <row r="175" spans="1:20" ht="14.1" customHeight="1" outlineLevel="1" x14ac:dyDescent="0.3">
      <c r="A175" s="32"/>
      <c r="B175" s="33"/>
      <c r="C175" s="33"/>
      <c r="D175" s="34"/>
      <c r="E175" s="34"/>
      <c r="F175" s="34"/>
      <c r="G175" s="34"/>
      <c r="H175" s="34"/>
      <c r="I175" s="34"/>
      <c r="J175" s="34"/>
      <c r="K175" s="34"/>
      <c r="L175" s="34"/>
      <c r="M175" s="34"/>
      <c r="N175" s="34"/>
      <c r="O175" s="34"/>
      <c r="P175" s="32"/>
      <c r="Q175" s="32"/>
    </row>
    <row r="176" spans="1:20" ht="14.1" customHeight="1" outlineLevel="1" x14ac:dyDescent="0.3">
      <c r="A176" s="32"/>
      <c r="B176" s="33"/>
      <c r="C176" s="33"/>
      <c r="D176" s="34"/>
      <c r="E176" s="34"/>
      <c r="F176" s="34"/>
      <c r="G176" s="34"/>
      <c r="H176" s="34"/>
      <c r="I176" s="34"/>
      <c r="J176" s="34"/>
      <c r="K176" s="34"/>
      <c r="L176" s="34"/>
      <c r="M176" s="34"/>
      <c r="N176" s="34"/>
      <c r="O176" s="34"/>
      <c r="P176" s="32"/>
      <c r="Q176" s="32"/>
    </row>
    <row r="177" spans="1:17" ht="14.1" customHeight="1" outlineLevel="1" x14ac:dyDescent="0.3">
      <c r="A177" s="32"/>
      <c r="B177" s="33"/>
      <c r="C177" s="33"/>
      <c r="D177" s="34"/>
      <c r="E177" s="34"/>
      <c r="F177" s="34"/>
      <c r="G177" s="34"/>
      <c r="H177" s="34"/>
      <c r="I177" s="34"/>
      <c r="J177" s="34"/>
      <c r="K177" s="34"/>
      <c r="L177" s="34"/>
      <c r="M177" s="34"/>
      <c r="N177" s="34"/>
      <c r="O177" s="34"/>
      <c r="P177" s="32"/>
      <c r="Q177" s="32"/>
    </row>
    <row r="178" spans="1:17" ht="14.1" customHeight="1" outlineLevel="1" x14ac:dyDescent="0.3">
      <c r="A178" s="32"/>
      <c r="B178" s="33"/>
      <c r="C178" s="33"/>
      <c r="D178" s="34"/>
      <c r="E178" s="34"/>
      <c r="F178" s="34"/>
      <c r="G178" s="34"/>
      <c r="H178" s="34"/>
      <c r="I178" s="34"/>
      <c r="J178" s="34"/>
      <c r="K178" s="34"/>
      <c r="L178" s="34"/>
      <c r="M178" s="34"/>
      <c r="N178" s="34"/>
      <c r="O178" s="34"/>
      <c r="P178" s="32"/>
      <c r="Q178" s="32"/>
    </row>
    <row r="179" spans="1:17" ht="14.1" customHeight="1" outlineLevel="1" x14ac:dyDescent="0.3">
      <c r="A179" s="32"/>
      <c r="B179" s="33"/>
      <c r="C179" s="33"/>
      <c r="D179" s="34"/>
      <c r="E179" s="34"/>
      <c r="F179" s="34"/>
      <c r="G179" s="34"/>
      <c r="H179" s="34"/>
      <c r="I179" s="34"/>
      <c r="J179" s="34"/>
      <c r="K179" s="34"/>
      <c r="L179" s="34"/>
      <c r="M179" s="34"/>
      <c r="N179" s="34"/>
      <c r="O179" s="34"/>
      <c r="P179" s="32"/>
      <c r="Q179" s="32"/>
    </row>
    <row r="180" spans="1:17" ht="14.1" customHeight="1" outlineLevel="1" x14ac:dyDescent="0.3">
      <c r="A180" s="32"/>
      <c r="B180" s="33"/>
      <c r="C180" s="33"/>
      <c r="D180" s="34"/>
      <c r="E180" s="34"/>
      <c r="F180" s="34"/>
      <c r="G180" s="34"/>
      <c r="H180" s="34"/>
      <c r="I180" s="34"/>
      <c r="J180" s="34"/>
      <c r="K180" s="34"/>
      <c r="L180" s="34"/>
      <c r="M180" s="34"/>
      <c r="N180" s="34"/>
      <c r="O180" s="34"/>
      <c r="P180" s="32"/>
      <c r="Q180" s="32"/>
    </row>
    <row r="181" spans="1:17" ht="14.1" customHeight="1" outlineLevel="1" x14ac:dyDescent="0.3">
      <c r="A181" s="32"/>
      <c r="B181" s="33"/>
      <c r="C181" s="33"/>
      <c r="D181" s="34"/>
      <c r="E181" s="34"/>
      <c r="F181" s="34"/>
      <c r="G181" s="34"/>
      <c r="H181" s="34"/>
      <c r="I181" s="34"/>
      <c r="J181" s="34"/>
      <c r="K181" s="34"/>
      <c r="L181" s="34"/>
      <c r="M181" s="34"/>
      <c r="N181" s="34"/>
      <c r="O181" s="34"/>
      <c r="P181" s="32"/>
      <c r="Q181" s="32"/>
    </row>
    <row r="186" spans="1:17" ht="19.5" customHeight="1" x14ac:dyDescent="0.3">
      <c r="B186" s="267" t="s">
        <v>240</v>
      </c>
      <c r="C186" s="267"/>
      <c r="D186" s="267"/>
    </row>
    <row r="187" spans="1:17" ht="38.25" customHeight="1" x14ac:dyDescent="0.3">
      <c r="B187" s="15" t="s">
        <v>241</v>
      </c>
      <c r="C187" s="15" t="s">
        <v>242</v>
      </c>
      <c r="D187" s="15"/>
    </row>
    <row r="188" spans="1:17" x14ac:dyDescent="0.3">
      <c r="B188" s="16">
        <v>1</v>
      </c>
      <c r="C188" s="16" t="s">
        <v>243</v>
      </c>
      <c r="D188" s="27"/>
    </row>
    <row r="189" spans="1:17" x14ac:dyDescent="0.3">
      <c r="B189" s="16">
        <v>2</v>
      </c>
      <c r="C189" s="17" t="s">
        <v>244</v>
      </c>
      <c r="D189" s="28"/>
    </row>
    <row r="190" spans="1:17" ht="204.75" customHeight="1" x14ac:dyDescent="0.3">
      <c r="B190" s="20">
        <v>3</v>
      </c>
      <c r="C190" s="20" t="s">
        <v>245</v>
      </c>
      <c r="D190" s="26"/>
    </row>
    <row r="191" spans="1:17" ht="92.4" x14ac:dyDescent="0.3">
      <c r="B191" s="20">
        <v>4</v>
      </c>
      <c r="C191" s="20" t="s">
        <v>246</v>
      </c>
      <c r="D191" s="25"/>
    </row>
    <row r="192" spans="1:17" ht="150.75" customHeight="1" x14ac:dyDescent="0.3">
      <c r="B192" s="20">
        <v>5</v>
      </c>
      <c r="C192" s="24" t="s">
        <v>247</v>
      </c>
      <c r="D192" s="25"/>
    </row>
  </sheetData>
  <mergeCells count="462">
    <mergeCell ref="R161:S161"/>
    <mergeCell ref="R162:S162"/>
    <mergeCell ref="R163:S163"/>
    <mergeCell ref="R164:S164"/>
    <mergeCell ref="R165:S165"/>
    <mergeCell ref="R166:S166"/>
    <mergeCell ref="P167:Q167"/>
    <mergeCell ref="R167:S167"/>
    <mergeCell ref="R152:S152"/>
    <mergeCell ref="R153:S153"/>
    <mergeCell ref="R154:S154"/>
    <mergeCell ref="R155:S155"/>
    <mergeCell ref="R156:S156"/>
    <mergeCell ref="R157:S157"/>
    <mergeCell ref="R158:S158"/>
    <mergeCell ref="R159:S159"/>
    <mergeCell ref="R160:S160"/>
    <mergeCell ref="P152:Q152"/>
    <mergeCell ref="R143:S143"/>
    <mergeCell ref="R144:S144"/>
    <mergeCell ref="R145:S145"/>
    <mergeCell ref="R146:S146"/>
    <mergeCell ref="R147:S147"/>
    <mergeCell ref="R148:S148"/>
    <mergeCell ref="R149:S149"/>
    <mergeCell ref="R150:S150"/>
    <mergeCell ref="R151:S151"/>
    <mergeCell ref="R134:S134"/>
    <mergeCell ref="R135:S135"/>
    <mergeCell ref="R136:S136"/>
    <mergeCell ref="R137:S137"/>
    <mergeCell ref="R138:S138"/>
    <mergeCell ref="R139:S139"/>
    <mergeCell ref="R140:S140"/>
    <mergeCell ref="R141:S141"/>
    <mergeCell ref="R142:S142"/>
    <mergeCell ref="R125:S125"/>
    <mergeCell ref="R126:S126"/>
    <mergeCell ref="R127:S127"/>
    <mergeCell ref="R128:S128"/>
    <mergeCell ref="R129:S129"/>
    <mergeCell ref="R130:S130"/>
    <mergeCell ref="R131:S131"/>
    <mergeCell ref="R132:S132"/>
    <mergeCell ref="R133:S133"/>
    <mergeCell ref="R116:S116"/>
    <mergeCell ref="R117:S117"/>
    <mergeCell ref="R118:S118"/>
    <mergeCell ref="R119:S119"/>
    <mergeCell ref="R120:S120"/>
    <mergeCell ref="R121:S121"/>
    <mergeCell ref="R122:S122"/>
    <mergeCell ref="R123:S123"/>
    <mergeCell ref="R124:S124"/>
    <mergeCell ref="R107:S107"/>
    <mergeCell ref="R108:S108"/>
    <mergeCell ref="R109:S109"/>
    <mergeCell ref="R110:S110"/>
    <mergeCell ref="R111:S111"/>
    <mergeCell ref="R112:S112"/>
    <mergeCell ref="R113:S113"/>
    <mergeCell ref="R114:S114"/>
    <mergeCell ref="R115:S115"/>
    <mergeCell ref="R98:S98"/>
    <mergeCell ref="R99:S99"/>
    <mergeCell ref="R100:S100"/>
    <mergeCell ref="R101:S101"/>
    <mergeCell ref="R102:S102"/>
    <mergeCell ref="R103:S103"/>
    <mergeCell ref="R104:S104"/>
    <mergeCell ref="R105:S105"/>
    <mergeCell ref="R106:S106"/>
    <mergeCell ref="R89:S89"/>
    <mergeCell ref="R90:S90"/>
    <mergeCell ref="R91:S91"/>
    <mergeCell ref="R92:S92"/>
    <mergeCell ref="R93:S93"/>
    <mergeCell ref="R94:S94"/>
    <mergeCell ref="R95:S95"/>
    <mergeCell ref="R96:S96"/>
    <mergeCell ref="R97:S97"/>
    <mergeCell ref="R80:S80"/>
    <mergeCell ref="R81:S81"/>
    <mergeCell ref="R82:S82"/>
    <mergeCell ref="R83:S83"/>
    <mergeCell ref="R84:S84"/>
    <mergeCell ref="R85:S85"/>
    <mergeCell ref="R86:S86"/>
    <mergeCell ref="R87:S87"/>
    <mergeCell ref="R88:S88"/>
    <mergeCell ref="R71:S71"/>
    <mergeCell ref="R72:S72"/>
    <mergeCell ref="R73:S73"/>
    <mergeCell ref="R74:S74"/>
    <mergeCell ref="R75:S75"/>
    <mergeCell ref="R76:S76"/>
    <mergeCell ref="R77:S77"/>
    <mergeCell ref="R78:S78"/>
    <mergeCell ref="R79:S79"/>
    <mergeCell ref="R62:S62"/>
    <mergeCell ref="R63:S63"/>
    <mergeCell ref="R64:S64"/>
    <mergeCell ref="R65:S65"/>
    <mergeCell ref="R66:S66"/>
    <mergeCell ref="R67:S67"/>
    <mergeCell ref="R68:S68"/>
    <mergeCell ref="R69:S69"/>
    <mergeCell ref="R70:S70"/>
    <mergeCell ref="R53:S53"/>
    <mergeCell ref="R54:S54"/>
    <mergeCell ref="R55:S55"/>
    <mergeCell ref="R56:S56"/>
    <mergeCell ref="R57:S57"/>
    <mergeCell ref="R58:S58"/>
    <mergeCell ref="R59:S59"/>
    <mergeCell ref="R60:S60"/>
    <mergeCell ref="R61:S61"/>
    <mergeCell ref="R44:S44"/>
    <mergeCell ref="R45:S45"/>
    <mergeCell ref="R46:S46"/>
    <mergeCell ref="R47:S47"/>
    <mergeCell ref="R48:S48"/>
    <mergeCell ref="R49:S49"/>
    <mergeCell ref="R50:S50"/>
    <mergeCell ref="R51:S51"/>
    <mergeCell ref="R52:S52"/>
    <mergeCell ref="R35:S35"/>
    <mergeCell ref="R36:S36"/>
    <mergeCell ref="R37:S37"/>
    <mergeCell ref="R38:S38"/>
    <mergeCell ref="R39:S39"/>
    <mergeCell ref="R40:S40"/>
    <mergeCell ref="R41:S41"/>
    <mergeCell ref="R42:S42"/>
    <mergeCell ref="R43:S43"/>
    <mergeCell ref="R26:S26"/>
    <mergeCell ref="R27:S27"/>
    <mergeCell ref="R28:S28"/>
    <mergeCell ref="R29:S29"/>
    <mergeCell ref="R30:S30"/>
    <mergeCell ref="R31:S31"/>
    <mergeCell ref="R32:S32"/>
    <mergeCell ref="R33:S33"/>
    <mergeCell ref="R34:S34"/>
    <mergeCell ref="R17:S17"/>
    <mergeCell ref="R18:S18"/>
    <mergeCell ref="R19:S19"/>
    <mergeCell ref="R20:S20"/>
    <mergeCell ref="R21:S21"/>
    <mergeCell ref="R22:S22"/>
    <mergeCell ref="R23:S23"/>
    <mergeCell ref="R24:S24"/>
    <mergeCell ref="R25:S25"/>
    <mergeCell ref="R8:S8"/>
    <mergeCell ref="R9:S9"/>
    <mergeCell ref="R10:S10"/>
    <mergeCell ref="R11:S11"/>
    <mergeCell ref="R12:S12"/>
    <mergeCell ref="R13:S13"/>
    <mergeCell ref="R14:S14"/>
    <mergeCell ref="R15:S15"/>
    <mergeCell ref="R16:S16"/>
    <mergeCell ref="B165:C165"/>
    <mergeCell ref="P165:Q165"/>
    <mergeCell ref="B166:C166"/>
    <mergeCell ref="P166:Q166"/>
    <mergeCell ref="B186:D186"/>
    <mergeCell ref="P48:Q53"/>
    <mergeCell ref="P88:Q91"/>
    <mergeCell ref="P158:Q161"/>
    <mergeCell ref="B162:C162"/>
    <mergeCell ref="P162:Q162"/>
    <mergeCell ref="B163:C163"/>
    <mergeCell ref="P163:Q163"/>
    <mergeCell ref="B164:C164"/>
    <mergeCell ref="P164:Q164"/>
    <mergeCell ref="B159:C159"/>
    <mergeCell ref="B160:C160"/>
    <mergeCell ref="B161:C161"/>
    <mergeCell ref="P155:Q155"/>
    <mergeCell ref="B156:C156"/>
    <mergeCell ref="P156:Q156"/>
    <mergeCell ref="B157:C157"/>
    <mergeCell ref="P157:Q157"/>
    <mergeCell ref="B158:C158"/>
    <mergeCell ref="B152:C152"/>
    <mergeCell ref="B153:C153"/>
    <mergeCell ref="P153:Q153"/>
    <mergeCell ref="B154:C154"/>
    <mergeCell ref="P154:Q154"/>
    <mergeCell ref="B149:C149"/>
    <mergeCell ref="P149:Q149"/>
    <mergeCell ref="B150:C150"/>
    <mergeCell ref="P150:Q150"/>
    <mergeCell ref="B151:C151"/>
    <mergeCell ref="P151:Q151"/>
    <mergeCell ref="P144:Q144"/>
    <mergeCell ref="P145:Q145"/>
    <mergeCell ref="P146:Q146"/>
    <mergeCell ref="B147:C147"/>
    <mergeCell ref="P147:Q147"/>
    <mergeCell ref="B148:C148"/>
    <mergeCell ref="P148:Q148"/>
    <mergeCell ref="B141:C141"/>
    <mergeCell ref="P141:Q141"/>
    <mergeCell ref="B142:C142"/>
    <mergeCell ref="P142:Q142"/>
    <mergeCell ref="B143:C143"/>
    <mergeCell ref="P143:Q143"/>
    <mergeCell ref="B138:C138"/>
    <mergeCell ref="P138:Q138"/>
    <mergeCell ref="B139:C139"/>
    <mergeCell ref="P139:Q139"/>
    <mergeCell ref="B140:C140"/>
    <mergeCell ref="P140:Q140"/>
    <mergeCell ref="B135:C135"/>
    <mergeCell ref="P135:Q135"/>
    <mergeCell ref="B136:C136"/>
    <mergeCell ref="P136:Q136"/>
    <mergeCell ref="B137:C137"/>
    <mergeCell ref="P137:Q137"/>
    <mergeCell ref="B132:C132"/>
    <mergeCell ref="P132:Q132"/>
    <mergeCell ref="B133:C133"/>
    <mergeCell ref="P133:Q133"/>
    <mergeCell ref="B134:C134"/>
    <mergeCell ref="P134:Q134"/>
    <mergeCell ref="B129:C129"/>
    <mergeCell ref="P129:Q129"/>
    <mergeCell ref="B130:C130"/>
    <mergeCell ref="P130:Q130"/>
    <mergeCell ref="B131:C131"/>
    <mergeCell ref="P131:Q131"/>
    <mergeCell ref="B126:C126"/>
    <mergeCell ref="P126:Q126"/>
    <mergeCell ref="B127:C127"/>
    <mergeCell ref="P127:Q127"/>
    <mergeCell ref="B128:C128"/>
    <mergeCell ref="P128:Q128"/>
    <mergeCell ref="B123:C123"/>
    <mergeCell ref="P123:Q123"/>
    <mergeCell ref="B124:C124"/>
    <mergeCell ref="P124:Q124"/>
    <mergeCell ref="B125:C125"/>
    <mergeCell ref="P125:Q125"/>
    <mergeCell ref="B120:C120"/>
    <mergeCell ref="P120:Q120"/>
    <mergeCell ref="B121:C121"/>
    <mergeCell ref="P121:Q121"/>
    <mergeCell ref="B122:C122"/>
    <mergeCell ref="P122:Q122"/>
    <mergeCell ref="B117:C117"/>
    <mergeCell ref="P117:Q117"/>
    <mergeCell ref="B118:C118"/>
    <mergeCell ref="P118:Q118"/>
    <mergeCell ref="B119:C119"/>
    <mergeCell ref="P119:Q119"/>
    <mergeCell ref="B114:C114"/>
    <mergeCell ref="P114:Q114"/>
    <mergeCell ref="B115:C115"/>
    <mergeCell ref="P115:Q115"/>
    <mergeCell ref="B116:C116"/>
    <mergeCell ref="P116:Q116"/>
    <mergeCell ref="B111:C111"/>
    <mergeCell ref="P111:Q111"/>
    <mergeCell ref="B112:C112"/>
    <mergeCell ref="P112:Q112"/>
    <mergeCell ref="B113:C113"/>
    <mergeCell ref="P113:Q113"/>
    <mergeCell ref="B108:C108"/>
    <mergeCell ref="P108:Q108"/>
    <mergeCell ref="B109:C109"/>
    <mergeCell ref="P109:Q109"/>
    <mergeCell ref="B110:C110"/>
    <mergeCell ref="P110:Q110"/>
    <mergeCell ref="P104:Q104"/>
    <mergeCell ref="B105:C105"/>
    <mergeCell ref="P105:Q105"/>
    <mergeCell ref="B106:C106"/>
    <mergeCell ref="P106:Q106"/>
    <mergeCell ref="B107:C107"/>
    <mergeCell ref="P107:Q107"/>
    <mergeCell ref="B101:C101"/>
    <mergeCell ref="P101:Q101"/>
    <mergeCell ref="B102:C102"/>
    <mergeCell ref="P102:Q102"/>
    <mergeCell ref="B103:C103"/>
    <mergeCell ref="P103:Q103"/>
    <mergeCell ref="B98:C98"/>
    <mergeCell ref="P98:Q98"/>
    <mergeCell ref="B99:C99"/>
    <mergeCell ref="P99:Q99"/>
    <mergeCell ref="B100:C100"/>
    <mergeCell ref="P100:Q100"/>
    <mergeCell ref="B95:C95"/>
    <mergeCell ref="P95:Q95"/>
    <mergeCell ref="B96:C96"/>
    <mergeCell ref="P96:Q96"/>
    <mergeCell ref="B97:C97"/>
    <mergeCell ref="P97:Q97"/>
    <mergeCell ref="B92:C92"/>
    <mergeCell ref="P92:Q92"/>
    <mergeCell ref="B93:C93"/>
    <mergeCell ref="P93:Q93"/>
    <mergeCell ref="B94:C94"/>
    <mergeCell ref="P94:Q94"/>
    <mergeCell ref="B89:C89"/>
    <mergeCell ref="B90:C90"/>
    <mergeCell ref="B91:C91"/>
    <mergeCell ref="B86:C86"/>
    <mergeCell ref="P86:Q86"/>
    <mergeCell ref="B87:C87"/>
    <mergeCell ref="P87:Q87"/>
    <mergeCell ref="B88:C88"/>
    <mergeCell ref="B83:C83"/>
    <mergeCell ref="P83:Q83"/>
    <mergeCell ref="B84:C84"/>
    <mergeCell ref="P84:Q84"/>
    <mergeCell ref="B85:C85"/>
    <mergeCell ref="P85:Q85"/>
    <mergeCell ref="B80:C80"/>
    <mergeCell ref="P80:Q80"/>
    <mergeCell ref="B81:C81"/>
    <mergeCell ref="P81:Q81"/>
    <mergeCell ref="B82:C82"/>
    <mergeCell ref="P82:Q82"/>
    <mergeCell ref="B77:C77"/>
    <mergeCell ref="P77:Q77"/>
    <mergeCell ref="B78:C78"/>
    <mergeCell ref="P78:Q78"/>
    <mergeCell ref="B79:C79"/>
    <mergeCell ref="P79:Q79"/>
    <mergeCell ref="P71:Q71"/>
    <mergeCell ref="P72:Q72"/>
    <mergeCell ref="P73:Q73"/>
    <mergeCell ref="P74:Q74"/>
    <mergeCell ref="P75:Q75"/>
    <mergeCell ref="P76:Q76"/>
    <mergeCell ref="B67:C67"/>
    <mergeCell ref="P67:Q67"/>
    <mergeCell ref="B68:C68"/>
    <mergeCell ref="P68:Q68"/>
    <mergeCell ref="P69:Q69"/>
    <mergeCell ref="P70:Q70"/>
    <mergeCell ref="B64:C64"/>
    <mergeCell ref="P64:Q64"/>
    <mergeCell ref="B65:C65"/>
    <mergeCell ref="P65:Q65"/>
    <mergeCell ref="B66:C66"/>
    <mergeCell ref="P66:Q66"/>
    <mergeCell ref="B61:C61"/>
    <mergeCell ref="P61:Q61"/>
    <mergeCell ref="B62:C62"/>
    <mergeCell ref="P62:Q62"/>
    <mergeCell ref="B63:C63"/>
    <mergeCell ref="P63:Q63"/>
    <mergeCell ref="B58:C58"/>
    <mergeCell ref="P58:Q58"/>
    <mergeCell ref="B59:C59"/>
    <mergeCell ref="P59:Q59"/>
    <mergeCell ref="B60:C60"/>
    <mergeCell ref="P60:Q60"/>
    <mergeCell ref="B54:C54"/>
    <mergeCell ref="P54:Q54"/>
    <mergeCell ref="B55:C55"/>
    <mergeCell ref="P55:Q55"/>
    <mergeCell ref="P56:Q56"/>
    <mergeCell ref="B57:C57"/>
    <mergeCell ref="P57:Q57"/>
    <mergeCell ref="B50:C50"/>
    <mergeCell ref="B51:C51"/>
    <mergeCell ref="B53:C53"/>
    <mergeCell ref="B47:C47"/>
    <mergeCell ref="P47:Q47"/>
    <mergeCell ref="B48:C48"/>
    <mergeCell ref="B49:C49"/>
    <mergeCell ref="B44:C44"/>
    <mergeCell ref="P44:Q44"/>
    <mergeCell ref="B45:C45"/>
    <mergeCell ref="P45:Q45"/>
    <mergeCell ref="B46:C46"/>
    <mergeCell ref="P46:Q46"/>
    <mergeCell ref="B41:C41"/>
    <mergeCell ref="P41:Q41"/>
    <mergeCell ref="B42:C42"/>
    <mergeCell ref="P42:Q42"/>
    <mergeCell ref="B43:C43"/>
    <mergeCell ref="P43:Q43"/>
    <mergeCell ref="B38:C38"/>
    <mergeCell ref="P38:Q38"/>
    <mergeCell ref="B39:C39"/>
    <mergeCell ref="P39:Q39"/>
    <mergeCell ref="B40:C40"/>
    <mergeCell ref="P40:Q40"/>
    <mergeCell ref="B35:C35"/>
    <mergeCell ref="P35:Q35"/>
    <mergeCell ref="B36:C36"/>
    <mergeCell ref="P36:Q36"/>
    <mergeCell ref="B37:C37"/>
    <mergeCell ref="P37:Q37"/>
    <mergeCell ref="B32:C32"/>
    <mergeCell ref="P32:Q32"/>
    <mergeCell ref="B33:C33"/>
    <mergeCell ref="P33:Q33"/>
    <mergeCell ref="B34:C34"/>
    <mergeCell ref="P34:Q34"/>
    <mergeCell ref="B29:C29"/>
    <mergeCell ref="P29:Q29"/>
    <mergeCell ref="B30:C30"/>
    <mergeCell ref="P30:Q30"/>
    <mergeCell ref="B31:C31"/>
    <mergeCell ref="P31:Q31"/>
    <mergeCell ref="B26:C26"/>
    <mergeCell ref="P26:Q26"/>
    <mergeCell ref="B27:C27"/>
    <mergeCell ref="P27:Q27"/>
    <mergeCell ref="B28:C28"/>
    <mergeCell ref="P28:Q28"/>
    <mergeCell ref="B23:C23"/>
    <mergeCell ref="P23:Q23"/>
    <mergeCell ref="B24:C24"/>
    <mergeCell ref="P24:Q24"/>
    <mergeCell ref="B25:C25"/>
    <mergeCell ref="P25:Q25"/>
    <mergeCell ref="B20:C20"/>
    <mergeCell ref="P20:Q20"/>
    <mergeCell ref="B21:C21"/>
    <mergeCell ref="P21:Q21"/>
    <mergeCell ref="B22:C22"/>
    <mergeCell ref="P22:Q22"/>
    <mergeCell ref="B17:C17"/>
    <mergeCell ref="P17:Q17"/>
    <mergeCell ref="B18:C18"/>
    <mergeCell ref="P18:Q18"/>
    <mergeCell ref="B19:C19"/>
    <mergeCell ref="P19:Q19"/>
    <mergeCell ref="B14:C14"/>
    <mergeCell ref="P14:Q14"/>
    <mergeCell ref="B15:C15"/>
    <mergeCell ref="P15:Q15"/>
    <mergeCell ref="B16:C16"/>
    <mergeCell ref="P16:Q16"/>
    <mergeCell ref="B12:C12"/>
    <mergeCell ref="P12:Q12"/>
    <mergeCell ref="B13:C13"/>
    <mergeCell ref="P13:Q13"/>
    <mergeCell ref="B8:C8"/>
    <mergeCell ref="P8:Q8"/>
    <mergeCell ref="B9:C9"/>
    <mergeCell ref="P9:Q9"/>
    <mergeCell ref="B10:C10"/>
    <mergeCell ref="P10:Q10"/>
    <mergeCell ref="A2:B4"/>
    <mergeCell ref="C2:H2"/>
    <mergeCell ref="C3:H3"/>
    <mergeCell ref="D4:F4"/>
    <mergeCell ref="G4:H4"/>
    <mergeCell ref="A6:B6"/>
    <mergeCell ref="D6:J6"/>
    <mergeCell ref="B11:C11"/>
    <mergeCell ref="P11:Q11"/>
    <mergeCell ref="K6:O6"/>
  </mergeCells>
  <conditionalFormatting sqref="D8:O8">
    <cfRule type="cellIs" dxfId="167" priority="518" operator="equal">
      <formula>4</formula>
    </cfRule>
    <cfRule type="cellIs" dxfId="166" priority="517" operator="equal">
      <formula>5</formula>
    </cfRule>
    <cfRule type="cellIs" dxfId="165" priority="513" operator="equal">
      <formula>6</formula>
    </cfRule>
    <cfRule type="cellIs" dxfId="164" priority="514" operator="equal">
      <formula>1</formula>
    </cfRule>
    <cfRule type="cellIs" dxfId="163" priority="515" operator="equal">
      <formula>2</formula>
    </cfRule>
    <cfRule type="cellIs" dxfId="162" priority="516" operator="equal">
      <formula>3</formula>
    </cfRule>
  </conditionalFormatting>
  <conditionalFormatting sqref="D10:O11 D13:O17 D20:O20 D21:F21 H21:O21 D22:O27 D30:O31 D35:O37">
    <cfRule type="cellIs" dxfId="161" priority="512" operator="equal">
      <formula>1</formula>
    </cfRule>
    <cfRule type="cellIs" dxfId="160" priority="508" operator="equal">
      <formula>3</formula>
    </cfRule>
    <cfRule type="cellIs" dxfId="159" priority="509" operator="equal">
      <formula>5</formula>
    </cfRule>
    <cfRule type="cellIs" dxfId="158" priority="510" operator="equal">
      <formula>4</formula>
    </cfRule>
    <cfRule type="cellIs" dxfId="157" priority="507" operator="equal">
      <formula>2</formula>
    </cfRule>
    <cfRule type="cellIs" dxfId="156" priority="511" operator="equal">
      <formula>6</formula>
    </cfRule>
  </conditionalFormatting>
  <conditionalFormatting sqref="D39:O54 D58:O80 D82:O85 D88:O94 D97:O99 D101:O105 D107:O113 D116:O123 D126:O131 D134:O147 D149:O151 D154:O155 D158:O161 D164:O181">
    <cfRule type="cellIs" dxfId="155" priority="2" operator="equal">
      <formula>3</formula>
    </cfRule>
    <cfRule type="cellIs" dxfId="154" priority="3" operator="equal">
      <formula>5</formula>
    </cfRule>
    <cfRule type="cellIs" dxfId="153" priority="4" operator="equal">
      <formula>4</formula>
    </cfRule>
    <cfRule type="cellIs" dxfId="152" priority="5" operator="equal">
      <formula>6</formula>
    </cfRule>
    <cfRule type="cellIs" dxfId="151" priority="6" operator="equal">
      <formula>1</formula>
    </cfRule>
    <cfRule type="cellIs" dxfId="150" priority="1" operator="equal">
      <formula>2</formula>
    </cfRule>
  </conditionalFormatting>
  <conditionalFormatting sqref="P9:P48">
    <cfRule type="cellIs" dxfId="149" priority="254" operator="equal">
      <formula>4</formula>
    </cfRule>
    <cfRule type="cellIs" dxfId="148" priority="251" operator="equal">
      <formula>2</formula>
    </cfRule>
    <cfRule type="cellIs" dxfId="147" priority="252" operator="equal">
      <formula>3</formula>
    </cfRule>
    <cfRule type="cellIs" dxfId="146" priority="249" operator="equal">
      <formula>6</formula>
    </cfRule>
    <cfRule type="cellIs" dxfId="145" priority="250" operator="equal">
      <formula>1</formula>
    </cfRule>
    <cfRule type="cellIs" dxfId="144" priority="253" operator="equal">
      <formula>5</formula>
    </cfRule>
  </conditionalFormatting>
  <conditionalFormatting sqref="P54:P88">
    <cfRule type="cellIs" dxfId="143" priority="189" operator="equal">
      <formula>4</formula>
    </cfRule>
    <cfRule type="cellIs" dxfId="142" priority="188" operator="equal">
      <formula>5</formula>
    </cfRule>
    <cfRule type="cellIs" dxfId="141" priority="187" operator="equal">
      <formula>3</formula>
    </cfRule>
    <cfRule type="cellIs" dxfId="140" priority="186" operator="equal">
      <formula>2</formula>
    </cfRule>
    <cfRule type="cellIs" dxfId="139" priority="185" operator="equal">
      <formula>1</formula>
    </cfRule>
    <cfRule type="cellIs" dxfId="138" priority="184" operator="equal">
      <formula>6</formula>
    </cfRule>
  </conditionalFormatting>
  <conditionalFormatting sqref="P92:P158">
    <cfRule type="cellIs" dxfId="137" priority="41" operator="equal">
      <formula>6</formula>
    </cfRule>
    <cfRule type="cellIs" dxfId="136" priority="42" operator="equal">
      <formula>1</formula>
    </cfRule>
    <cfRule type="cellIs" dxfId="135" priority="44" operator="equal">
      <formula>3</formula>
    </cfRule>
    <cfRule type="cellIs" dxfId="134" priority="45" operator="equal">
      <formula>5</formula>
    </cfRule>
    <cfRule type="cellIs" dxfId="133" priority="46" operator="equal">
      <formula>4</formula>
    </cfRule>
    <cfRule type="cellIs" dxfId="132" priority="43" operator="equal">
      <formula>2</formula>
    </cfRule>
  </conditionalFormatting>
  <conditionalFormatting sqref="P162:P166">
    <cfRule type="cellIs" dxfId="131" priority="31" operator="equal">
      <formula>3</formula>
    </cfRule>
    <cfRule type="cellIs" dxfId="130" priority="33" operator="equal">
      <formula>4</formula>
    </cfRule>
    <cfRule type="cellIs" dxfId="129" priority="32" operator="equal">
      <formula>5</formula>
    </cfRule>
    <cfRule type="cellIs" dxfId="128" priority="30" operator="equal">
      <formula>2</formula>
    </cfRule>
    <cfRule type="cellIs" dxfId="127" priority="29" operator="equal">
      <formula>1</formula>
    </cfRule>
    <cfRule type="cellIs" dxfId="126" priority="28" operator="equal">
      <formula>6</formula>
    </cfRule>
  </conditionalFormatting>
  <conditionalFormatting sqref="P168:P181">
    <cfRule type="cellIs" dxfId="125" priority="505" operator="equal">
      <formula>5</formula>
    </cfRule>
    <cfRule type="cellIs" dxfId="124" priority="504" operator="equal">
      <formula>3</formula>
    </cfRule>
    <cfRule type="cellIs" dxfId="123" priority="503" operator="equal">
      <formula>2</formula>
    </cfRule>
    <cfRule type="cellIs" dxfId="122" priority="502" operator="equal">
      <formula>1</formula>
    </cfRule>
    <cfRule type="cellIs" dxfId="121" priority="501" operator="equal">
      <formula>6</formula>
    </cfRule>
    <cfRule type="cellIs" dxfId="120" priority="506" operator="equal">
      <formula>4</formula>
    </cfRule>
  </conditionalFormatting>
  <conditionalFormatting sqref="R9">
    <cfRule type="cellIs" dxfId="119" priority="461" operator="equal">
      <formula>2</formula>
    </cfRule>
    <cfRule type="cellIs" dxfId="118" priority="462" operator="equal">
      <formula>3</formula>
    </cfRule>
    <cfRule type="cellIs" dxfId="117" priority="463" operator="equal">
      <formula>5</formula>
    </cfRule>
    <cfRule type="cellIs" dxfId="116" priority="464" operator="equal">
      <formula>4</formula>
    </cfRule>
    <cfRule type="cellIs" dxfId="115" priority="459" operator="equal">
      <formula>6</formula>
    </cfRule>
    <cfRule type="cellIs" dxfId="114" priority="460" operator="equal">
      <formula>1</formula>
    </cfRule>
  </conditionalFormatting>
  <conditionalFormatting sqref="R12">
    <cfRule type="cellIs" dxfId="113" priority="260" operator="equal">
      <formula>5</formula>
    </cfRule>
    <cfRule type="cellIs" dxfId="112" priority="256" operator="equal">
      <formula>6</formula>
    </cfRule>
    <cfRule type="cellIs" dxfId="111" priority="261" operator="equal">
      <formula>4</formula>
    </cfRule>
    <cfRule type="cellIs" dxfId="110" priority="259" operator="equal">
      <formula>3</formula>
    </cfRule>
    <cfRule type="cellIs" dxfId="109" priority="258" operator="equal">
      <formula>2</formula>
    </cfRule>
    <cfRule type="cellIs" dxfId="108" priority="257" operator="equal">
      <formula>1</formula>
    </cfRule>
  </conditionalFormatting>
  <conditionalFormatting sqref="R18:R19">
    <cfRule type="cellIs" dxfId="107" priority="335" operator="equal">
      <formula>1</formula>
    </cfRule>
    <cfRule type="cellIs" dxfId="106" priority="336" operator="equal">
      <formula>2</formula>
    </cfRule>
    <cfRule type="cellIs" dxfId="105" priority="337" operator="equal">
      <formula>3</formula>
    </cfRule>
    <cfRule type="cellIs" dxfId="104" priority="339" operator="equal">
      <formula>4</formula>
    </cfRule>
    <cfRule type="cellIs" dxfId="103" priority="338" operator="equal">
      <formula>5</formula>
    </cfRule>
    <cfRule type="cellIs" dxfId="102" priority="334" operator="equal">
      <formula>6</formula>
    </cfRule>
  </conditionalFormatting>
  <conditionalFormatting sqref="R28:R29">
    <cfRule type="cellIs" dxfId="101" priority="310" operator="equal">
      <formula>2</formula>
    </cfRule>
    <cfRule type="cellIs" dxfId="100" priority="308" operator="equal">
      <formula>6</formula>
    </cfRule>
    <cfRule type="cellIs" dxfId="99" priority="309" operator="equal">
      <formula>1</formula>
    </cfRule>
    <cfRule type="cellIs" dxfId="98" priority="311" operator="equal">
      <formula>3</formula>
    </cfRule>
    <cfRule type="cellIs" dxfId="97" priority="312" operator="equal">
      <formula>5</formula>
    </cfRule>
    <cfRule type="cellIs" dxfId="96" priority="313" operator="equal">
      <formula>4</formula>
    </cfRule>
  </conditionalFormatting>
  <conditionalFormatting sqref="R32:R34">
    <cfRule type="cellIs" dxfId="95" priority="274" operator="equal">
      <formula>4</formula>
    </cfRule>
    <cfRule type="cellIs" dxfId="94" priority="273" operator="equal">
      <formula>5</formula>
    </cfRule>
    <cfRule type="cellIs" dxfId="93" priority="272" operator="equal">
      <formula>3</formula>
    </cfRule>
    <cfRule type="cellIs" dxfId="92" priority="269" operator="equal">
      <formula>6</formula>
    </cfRule>
    <cfRule type="cellIs" dxfId="91" priority="271" operator="equal">
      <formula>2</formula>
    </cfRule>
    <cfRule type="cellIs" dxfId="90" priority="270" operator="equal">
      <formula>1</formula>
    </cfRule>
  </conditionalFormatting>
  <conditionalFormatting sqref="R38">
    <cfRule type="cellIs" dxfId="89" priority="243" operator="equal">
      <formula>6</formula>
    </cfRule>
    <cfRule type="cellIs" dxfId="88" priority="244" operator="equal">
      <formula>1</formula>
    </cfRule>
    <cfRule type="cellIs" dxfId="87" priority="248" operator="equal">
      <formula>4</formula>
    </cfRule>
    <cfRule type="cellIs" dxfId="86" priority="246" operator="equal">
      <formula>3</formula>
    </cfRule>
    <cfRule type="cellIs" dxfId="85" priority="245" operator="equal">
      <formula>2</formula>
    </cfRule>
    <cfRule type="cellIs" dxfId="84" priority="247" operator="equal">
      <formula>5</formula>
    </cfRule>
  </conditionalFormatting>
  <conditionalFormatting sqref="R47:R52">
    <cfRule type="cellIs" dxfId="83" priority="434" operator="equal">
      <formula>4</formula>
    </cfRule>
    <cfRule type="cellIs" dxfId="82" priority="433" operator="equal">
      <formula>5</formula>
    </cfRule>
    <cfRule type="cellIs" dxfId="81" priority="432" operator="equal">
      <formula>3</formula>
    </cfRule>
    <cfRule type="cellIs" dxfId="80" priority="431" operator="equal">
      <formula>2</formula>
    </cfRule>
    <cfRule type="cellIs" dxfId="79" priority="430" operator="equal">
      <formula>1</formula>
    </cfRule>
    <cfRule type="cellIs" dxfId="78" priority="429" operator="equal">
      <formula>6</formula>
    </cfRule>
  </conditionalFormatting>
  <conditionalFormatting sqref="R54:R81">
    <cfRule type="cellIs" dxfId="77" priority="194" operator="equal">
      <formula>3</formula>
    </cfRule>
    <cfRule type="cellIs" dxfId="76" priority="195" operator="equal">
      <formula>5</formula>
    </cfRule>
    <cfRule type="cellIs" dxfId="75" priority="196" operator="equal">
      <formula>4</formula>
    </cfRule>
    <cfRule type="cellIs" dxfId="74" priority="193" operator="equal">
      <formula>2</formula>
    </cfRule>
    <cfRule type="cellIs" dxfId="73" priority="191" operator="equal">
      <formula>6</formula>
    </cfRule>
    <cfRule type="cellIs" dxfId="72" priority="192" operator="equal">
      <formula>1</formula>
    </cfRule>
  </conditionalFormatting>
  <conditionalFormatting sqref="R85:R87">
    <cfRule type="cellIs" dxfId="71" priority="183" operator="equal">
      <formula>4</formula>
    </cfRule>
    <cfRule type="cellIs" dxfId="70" priority="182" operator="equal">
      <formula>5</formula>
    </cfRule>
    <cfRule type="cellIs" dxfId="69" priority="181" operator="equal">
      <formula>3</formula>
    </cfRule>
    <cfRule type="cellIs" dxfId="68" priority="180" operator="equal">
      <formula>2</formula>
    </cfRule>
    <cfRule type="cellIs" dxfId="67" priority="178" operator="equal">
      <formula>6</formula>
    </cfRule>
    <cfRule type="cellIs" dxfId="66" priority="179" operator="equal">
      <formula>1</formula>
    </cfRule>
  </conditionalFormatting>
  <conditionalFormatting sqref="R95:R96">
    <cfRule type="cellIs" dxfId="65" priority="152" operator="equal">
      <formula>6</formula>
    </cfRule>
    <cfRule type="cellIs" dxfId="64" priority="154" operator="equal">
      <formula>2</formula>
    </cfRule>
    <cfRule type="cellIs" dxfId="63" priority="156" operator="equal">
      <formula>5</formula>
    </cfRule>
    <cfRule type="cellIs" dxfId="62" priority="155" operator="equal">
      <formula>3</formula>
    </cfRule>
    <cfRule type="cellIs" dxfId="61" priority="157" operator="equal">
      <formula>4</formula>
    </cfRule>
    <cfRule type="cellIs" dxfId="60" priority="153" operator="equal">
      <formula>1</formula>
    </cfRule>
  </conditionalFormatting>
  <conditionalFormatting sqref="R100">
    <cfRule type="cellIs" dxfId="59" priority="139" operator="equal">
      <formula>6</formula>
    </cfRule>
    <cfRule type="cellIs" dxfId="58" priority="140" operator="equal">
      <formula>1</formula>
    </cfRule>
    <cfRule type="cellIs" dxfId="57" priority="141" operator="equal">
      <formula>2</formula>
    </cfRule>
    <cfRule type="cellIs" dxfId="56" priority="143" operator="equal">
      <formula>5</formula>
    </cfRule>
    <cfRule type="cellIs" dxfId="55" priority="144" operator="equal">
      <formula>4</formula>
    </cfRule>
    <cfRule type="cellIs" dxfId="54" priority="142" operator="equal">
      <formula>3</formula>
    </cfRule>
  </conditionalFormatting>
  <conditionalFormatting sqref="R104 R106:R115">
    <cfRule type="cellIs" dxfId="53" priority="114" operator="equal">
      <formula>1</formula>
    </cfRule>
    <cfRule type="cellIs" dxfId="52" priority="115" operator="equal">
      <formula>2</formula>
    </cfRule>
    <cfRule type="cellIs" dxfId="51" priority="116" operator="equal">
      <formula>3</formula>
    </cfRule>
    <cfRule type="cellIs" dxfId="50" priority="117" operator="equal">
      <formula>5</formula>
    </cfRule>
    <cfRule type="cellIs" dxfId="49" priority="118" operator="equal">
      <formula>4</formula>
    </cfRule>
    <cfRule type="cellIs" dxfId="48" priority="113" operator="equal">
      <formula>6</formula>
    </cfRule>
  </conditionalFormatting>
  <conditionalFormatting sqref="R124:R125">
    <cfRule type="cellIs" dxfId="47" priority="102" operator="equal">
      <formula>2</formula>
    </cfRule>
    <cfRule type="cellIs" dxfId="46" priority="101" operator="equal">
      <formula>1</formula>
    </cfRule>
    <cfRule type="cellIs" dxfId="45" priority="100" operator="equal">
      <formula>6</formula>
    </cfRule>
    <cfRule type="cellIs" dxfId="44" priority="105" operator="equal">
      <formula>4</formula>
    </cfRule>
    <cfRule type="cellIs" dxfId="43" priority="104" operator="equal">
      <formula>5</formula>
    </cfRule>
    <cfRule type="cellIs" dxfId="42" priority="103" operator="equal">
      <formula>3</formula>
    </cfRule>
  </conditionalFormatting>
  <conditionalFormatting sqref="R132:R133">
    <cfRule type="cellIs" dxfId="41" priority="88" operator="equal">
      <formula>1</formula>
    </cfRule>
    <cfRule type="cellIs" dxfId="40" priority="90" operator="equal">
      <formula>3</formula>
    </cfRule>
    <cfRule type="cellIs" dxfId="39" priority="92" operator="equal">
      <formula>4</formula>
    </cfRule>
    <cfRule type="cellIs" dxfId="38" priority="87" operator="equal">
      <formula>6</formula>
    </cfRule>
    <cfRule type="cellIs" dxfId="37" priority="89" operator="equal">
      <formula>2</formula>
    </cfRule>
    <cfRule type="cellIs" dxfId="36" priority="91" operator="equal">
      <formula>5</formula>
    </cfRule>
  </conditionalFormatting>
  <conditionalFormatting sqref="R147:R148">
    <cfRule type="cellIs" dxfId="35" priority="76" operator="equal">
      <formula>2</formula>
    </cfRule>
    <cfRule type="cellIs" dxfId="34" priority="79" operator="equal">
      <formula>4</formula>
    </cfRule>
    <cfRule type="cellIs" dxfId="33" priority="78" operator="equal">
      <formula>5</formula>
    </cfRule>
    <cfRule type="cellIs" dxfId="32" priority="77" operator="equal">
      <formula>3</formula>
    </cfRule>
    <cfRule type="cellIs" dxfId="31" priority="74" operator="equal">
      <formula>6</formula>
    </cfRule>
    <cfRule type="cellIs" dxfId="30" priority="75" operator="equal">
      <formula>1</formula>
    </cfRule>
  </conditionalFormatting>
  <conditionalFormatting sqref="R152:R153">
    <cfRule type="cellIs" dxfId="29" priority="65" operator="equal">
      <formula>5</formula>
    </cfRule>
    <cfRule type="cellIs" dxfId="28" priority="63" operator="equal">
      <formula>2</formula>
    </cfRule>
    <cfRule type="cellIs" dxfId="27" priority="61" operator="equal">
      <formula>6</formula>
    </cfRule>
    <cfRule type="cellIs" dxfId="26" priority="62" operator="equal">
      <formula>1</formula>
    </cfRule>
    <cfRule type="cellIs" dxfId="25" priority="64" operator="equal">
      <formula>3</formula>
    </cfRule>
    <cfRule type="cellIs" dxfId="24" priority="66" operator="equal">
      <formula>4</formula>
    </cfRule>
  </conditionalFormatting>
  <conditionalFormatting sqref="R156:R157">
    <cfRule type="cellIs" dxfId="23" priority="40" operator="equal">
      <formula>4</formula>
    </cfRule>
    <cfRule type="cellIs" dxfId="22" priority="36" operator="equal">
      <formula>1</formula>
    </cfRule>
    <cfRule type="cellIs" dxfId="21" priority="35" operator="equal">
      <formula>6</formula>
    </cfRule>
    <cfRule type="cellIs" dxfId="20" priority="39" operator="equal">
      <formula>5</formula>
    </cfRule>
    <cfRule type="cellIs" dxfId="19" priority="38" operator="equal">
      <formula>3</formula>
    </cfRule>
    <cfRule type="cellIs" dxfId="18" priority="37" operator="equal">
      <formula>2</formula>
    </cfRule>
  </conditionalFormatting>
  <conditionalFormatting sqref="R162:R163">
    <cfRule type="cellIs" dxfId="17" priority="25" operator="equal">
      <formula>3</formula>
    </cfRule>
    <cfRule type="cellIs" dxfId="16" priority="22" operator="equal">
      <formula>6</formula>
    </cfRule>
    <cfRule type="cellIs" dxfId="15" priority="23" operator="equal">
      <formula>1</formula>
    </cfRule>
    <cfRule type="cellIs" dxfId="14" priority="24" operator="equal">
      <formula>2</formula>
    </cfRule>
    <cfRule type="cellIs" dxfId="13" priority="26" operator="equal">
      <formula>5</formula>
    </cfRule>
    <cfRule type="cellIs" dxfId="12" priority="27" operator="equal">
      <formula>4</formula>
    </cfRule>
  </conditionalFormatting>
  <conditionalFormatting sqref="R10:S11 R99:S99 R20:S27 R30:S31 R35:S37 R13:S17 R39:S54 R58:S80 R82:S85 R88:S94 R107:S113 R116:S123 R126:S131 R134:S147 R149:S151 R154:S155 R158:S161 R164:S166 R101:S105">
    <cfRule type="dataBar" priority="367">
      <dataBar>
        <cfvo type="min"/>
        <cfvo type="max"/>
        <color rgb="FFFFB628"/>
      </dataBar>
      <extLst>
        <ext xmlns:x14="http://schemas.microsoft.com/office/spreadsheetml/2009/9/main" uri="{B025F937-C7B1-47D3-B67F-A62EFF666E3E}">
          <x14:id>{214494E8-189A-4F90-867F-62395128467B}</x14:id>
        </ext>
      </extLst>
    </cfRule>
  </conditionalFormatting>
  <conditionalFormatting sqref="R12:S12">
    <cfRule type="dataBar" priority="255">
      <dataBar>
        <cfvo type="min"/>
        <cfvo type="max"/>
        <color rgb="FFFFB628"/>
      </dataBar>
      <extLst>
        <ext xmlns:x14="http://schemas.microsoft.com/office/spreadsheetml/2009/9/main" uri="{B025F937-C7B1-47D3-B67F-A62EFF666E3E}">
          <x14:id>{FD6F05B3-8CB2-436D-B4B1-FD42F453CE9A}</x14:id>
        </ext>
      </extLst>
    </cfRule>
  </conditionalFormatting>
  <conditionalFormatting sqref="R18:S18">
    <cfRule type="dataBar" priority="346">
      <dataBar>
        <cfvo type="min"/>
        <cfvo type="max"/>
        <color rgb="FFFFB628"/>
      </dataBar>
      <extLst>
        <ext xmlns:x14="http://schemas.microsoft.com/office/spreadsheetml/2009/9/main" uri="{B025F937-C7B1-47D3-B67F-A62EFF666E3E}">
          <x14:id>{2732AED4-02DA-44CE-87C7-3597917E09FA}</x14:id>
        </ext>
      </extLst>
    </cfRule>
  </conditionalFormatting>
  <conditionalFormatting sqref="R19:S19">
    <cfRule type="dataBar" priority="333">
      <dataBar>
        <cfvo type="min"/>
        <cfvo type="max"/>
        <color rgb="FFFFB628"/>
      </dataBar>
      <extLst>
        <ext xmlns:x14="http://schemas.microsoft.com/office/spreadsheetml/2009/9/main" uri="{B025F937-C7B1-47D3-B67F-A62EFF666E3E}">
          <x14:id>{27C968D3-B90A-492B-B480-7500BEEAC4F6}</x14:id>
        </ext>
      </extLst>
    </cfRule>
  </conditionalFormatting>
  <conditionalFormatting sqref="R28:S28">
    <cfRule type="dataBar" priority="320">
      <dataBar>
        <cfvo type="min"/>
        <cfvo type="max"/>
        <color rgb="FFFFB628"/>
      </dataBar>
      <extLst>
        <ext xmlns:x14="http://schemas.microsoft.com/office/spreadsheetml/2009/9/main" uri="{B025F937-C7B1-47D3-B67F-A62EFF666E3E}">
          <x14:id>{DE623BE9-4C90-48B7-98A8-BE83E889E363}</x14:id>
        </ext>
      </extLst>
    </cfRule>
  </conditionalFormatting>
  <conditionalFormatting sqref="R29:S29">
    <cfRule type="dataBar" priority="307">
      <dataBar>
        <cfvo type="min"/>
        <cfvo type="max"/>
        <color rgb="FFFFB628"/>
      </dataBar>
      <extLst>
        <ext xmlns:x14="http://schemas.microsoft.com/office/spreadsheetml/2009/9/main" uri="{B025F937-C7B1-47D3-B67F-A62EFF666E3E}">
          <x14:id>{AD9A9E16-D42A-4363-99B8-5CA14DD815A4}</x14:id>
        </ext>
      </extLst>
    </cfRule>
  </conditionalFormatting>
  <conditionalFormatting sqref="R32:S32">
    <cfRule type="dataBar" priority="294">
      <dataBar>
        <cfvo type="min"/>
        <cfvo type="max"/>
        <color rgb="FFFFB628"/>
      </dataBar>
      <extLst>
        <ext xmlns:x14="http://schemas.microsoft.com/office/spreadsheetml/2009/9/main" uri="{B025F937-C7B1-47D3-B67F-A62EFF666E3E}">
          <x14:id>{C353686D-9B59-4EE6-A4A4-63F8522CB30A}</x14:id>
        </ext>
      </extLst>
    </cfRule>
  </conditionalFormatting>
  <conditionalFormatting sqref="R33:S33">
    <cfRule type="dataBar" priority="281">
      <dataBar>
        <cfvo type="min"/>
        <cfvo type="max"/>
        <color rgb="FFFFB628"/>
      </dataBar>
      <extLst>
        <ext xmlns:x14="http://schemas.microsoft.com/office/spreadsheetml/2009/9/main" uri="{B025F937-C7B1-47D3-B67F-A62EFF666E3E}">
          <x14:id>{522603FE-D774-4207-94BC-3A20F1BBA143}</x14:id>
        </ext>
      </extLst>
    </cfRule>
  </conditionalFormatting>
  <conditionalFormatting sqref="R34:S34">
    <cfRule type="dataBar" priority="268">
      <dataBar>
        <cfvo type="min"/>
        <cfvo type="max"/>
        <color rgb="FFFFB628"/>
      </dataBar>
      <extLst>
        <ext xmlns:x14="http://schemas.microsoft.com/office/spreadsheetml/2009/9/main" uri="{B025F937-C7B1-47D3-B67F-A62EFF666E3E}">
          <x14:id>{8011EF1F-7775-4E0D-87B4-B53D3958AD46}</x14:id>
        </ext>
      </extLst>
    </cfRule>
  </conditionalFormatting>
  <conditionalFormatting sqref="R38:S38">
    <cfRule type="dataBar" priority="242">
      <dataBar>
        <cfvo type="min"/>
        <cfvo type="max"/>
        <color rgb="FFFFB628"/>
      </dataBar>
      <extLst>
        <ext xmlns:x14="http://schemas.microsoft.com/office/spreadsheetml/2009/9/main" uri="{B025F937-C7B1-47D3-B67F-A62EFF666E3E}">
          <x14:id>{427CF0D5-E5B5-48E9-BE2F-6822E65B00C5}</x14:id>
        </ext>
      </extLst>
    </cfRule>
  </conditionalFormatting>
  <conditionalFormatting sqref="R55:S55">
    <cfRule type="dataBar" priority="190">
      <dataBar>
        <cfvo type="min"/>
        <cfvo type="max"/>
        <color rgb="FFFFB628"/>
      </dataBar>
      <extLst>
        <ext xmlns:x14="http://schemas.microsoft.com/office/spreadsheetml/2009/9/main" uri="{B025F937-C7B1-47D3-B67F-A62EFF666E3E}">
          <x14:id>{7F313AE1-9CCE-495B-A9AB-120AD1B8EA62}</x14:id>
        </ext>
      </extLst>
    </cfRule>
  </conditionalFormatting>
  <conditionalFormatting sqref="R56:S56">
    <cfRule type="dataBar" priority="229">
      <dataBar>
        <cfvo type="min"/>
        <cfvo type="max"/>
        <color rgb="FFFFB628"/>
      </dataBar>
      <extLst>
        <ext xmlns:x14="http://schemas.microsoft.com/office/spreadsheetml/2009/9/main" uri="{B025F937-C7B1-47D3-B67F-A62EFF666E3E}">
          <x14:id>{38CD7270-31FB-43FA-9B17-584ECA44D9D6}</x14:id>
        </ext>
      </extLst>
    </cfRule>
  </conditionalFormatting>
  <conditionalFormatting sqref="R57:S57">
    <cfRule type="dataBar" priority="216">
      <dataBar>
        <cfvo type="min"/>
        <cfvo type="max"/>
        <color rgb="FFFFB628"/>
      </dataBar>
      <extLst>
        <ext xmlns:x14="http://schemas.microsoft.com/office/spreadsheetml/2009/9/main" uri="{B025F937-C7B1-47D3-B67F-A62EFF666E3E}">
          <x14:id>{1729B4B1-44A7-4EF7-AE00-36BC2529D4AD}</x14:id>
        </ext>
      </extLst>
    </cfRule>
  </conditionalFormatting>
  <conditionalFormatting sqref="R81:S81">
    <cfRule type="dataBar" priority="203">
      <dataBar>
        <cfvo type="min"/>
        <cfvo type="max"/>
        <color rgb="FFFFB628"/>
      </dataBar>
      <extLst>
        <ext xmlns:x14="http://schemas.microsoft.com/office/spreadsheetml/2009/9/main" uri="{B025F937-C7B1-47D3-B67F-A62EFF666E3E}">
          <x14:id>{D81CF10D-2D02-4FEC-B281-64C7F5998295}</x14:id>
        </ext>
      </extLst>
    </cfRule>
  </conditionalFormatting>
  <conditionalFormatting sqref="R86:S87">
    <cfRule type="dataBar" priority="177">
      <dataBar>
        <cfvo type="min"/>
        <cfvo type="max"/>
        <color rgb="FFFFB628"/>
      </dataBar>
      <extLst>
        <ext xmlns:x14="http://schemas.microsoft.com/office/spreadsheetml/2009/9/main" uri="{B025F937-C7B1-47D3-B67F-A62EFF666E3E}">
          <x14:id>{A468C3DA-5ACC-4FF2-8A4A-373913DEF5C1}</x14:id>
        </ext>
      </extLst>
    </cfRule>
  </conditionalFormatting>
  <conditionalFormatting sqref="R95:S95">
    <cfRule type="dataBar" priority="164">
      <dataBar>
        <cfvo type="min"/>
        <cfvo type="max"/>
        <color rgb="FFFFB628"/>
      </dataBar>
      <extLst>
        <ext xmlns:x14="http://schemas.microsoft.com/office/spreadsheetml/2009/9/main" uri="{B025F937-C7B1-47D3-B67F-A62EFF666E3E}">
          <x14:id>{E62E618B-C07E-4294-8CEC-C6BECBD558E9}</x14:id>
        </ext>
      </extLst>
    </cfRule>
  </conditionalFormatting>
  <conditionalFormatting sqref="R96:S96">
    <cfRule type="dataBar" priority="151">
      <dataBar>
        <cfvo type="min"/>
        <cfvo type="max"/>
        <color rgb="FFFFB628"/>
      </dataBar>
      <extLst>
        <ext xmlns:x14="http://schemas.microsoft.com/office/spreadsheetml/2009/9/main" uri="{B025F937-C7B1-47D3-B67F-A62EFF666E3E}">
          <x14:id>{FA82F418-E824-40D5-8F04-1EA47ED4B7C5}</x14:id>
        </ext>
      </extLst>
    </cfRule>
  </conditionalFormatting>
  <conditionalFormatting sqref="R97:S97">
    <cfRule type="dataBar" priority="366">
      <dataBar>
        <cfvo type="min"/>
        <cfvo type="max"/>
        <color rgb="FFFFB628"/>
      </dataBar>
      <extLst>
        <ext xmlns:x14="http://schemas.microsoft.com/office/spreadsheetml/2009/9/main" uri="{B025F937-C7B1-47D3-B67F-A62EFF666E3E}">
          <x14:id>{22DEEE04-6075-4F1D-AAB1-0B12AC2C4421}</x14:id>
        </ext>
      </extLst>
    </cfRule>
  </conditionalFormatting>
  <conditionalFormatting sqref="R98:S98">
    <cfRule type="dataBar" priority="365">
      <dataBar>
        <cfvo type="min"/>
        <cfvo type="max"/>
        <color rgb="FFFFB628"/>
      </dataBar>
      <extLst>
        <ext xmlns:x14="http://schemas.microsoft.com/office/spreadsheetml/2009/9/main" uri="{B025F937-C7B1-47D3-B67F-A62EFF666E3E}">
          <x14:id>{46E0AB1F-7D02-4FA7-ACDC-816DB9B13C1C}</x14:id>
        </ext>
      </extLst>
    </cfRule>
  </conditionalFormatting>
  <conditionalFormatting sqref="R100:S100">
    <cfRule type="dataBar" priority="138">
      <dataBar>
        <cfvo type="min"/>
        <cfvo type="max"/>
        <color rgb="FFFFB628"/>
      </dataBar>
      <extLst>
        <ext xmlns:x14="http://schemas.microsoft.com/office/spreadsheetml/2009/9/main" uri="{B025F937-C7B1-47D3-B67F-A62EFF666E3E}">
          <x14:id>{C5EF5560-DC54-4A2C-9CAE-52EF0E727980}</x14:id>
        </ext>
      </extLst>
    </cfRule>
  </conditionalFormatting>
  <conditionalFormatting sqref="R106:S106">
    <cfRule type="dataBar" priority="125">
      <dataBar>
        <cfvo type="min"/>
        <cfvo type="max"/>
        <color rgb="FFFFB628"/>
      </dataBar>
      <extLst>
        <ext xmlns:x14="http://schemas.microsoft.com/office/spreadsheetml/2009/9/main" uri="{B025F937-C7B1-47D3-B67F-A62EFF666E3E}">
          <x14:id>{3EB06C87-3527-486F-BC5F-BE27EE9A58DC}</x14:id>
        </ext>
      </extLst>
    </cfRule>
  </conditionalFormatting>
  <conditionalFormatting sqref="R114:S115">
    <cfRule type="dataBar" priority="112">
      <dataBar>
        <cfvo type="min"/>
        <cfvo type="max"/>
        <color rgb="FFFFB628"/>
      </dataBar>
      <extLst>
        <ext xmlns:x14="http://schemas.microsoft.com/office/spreadsheetml/2009/9/main" uri="{B025F937-C7B1-47D3-B67F-A62EFF666E3E}">
          <x14:id>{EF419BDC-DC26-4398-A210-6C866EC28AA2}</x14:id>
        </ext>
      </extLst>
    </cfRule>
  </conditionalFormatting>
  <conditionalFormatting sqref="R124:S125">
    <cfRule type="dataBar" priority="99">
      <dataBar>
        <cfvo type="min"/>
        <cfvo type="max"/>
        <color rgb="FFFFB628"/>
      </dataBar>
      <extLst>
        <ext xmlns:x14="http://schemas.microsoft.com/office/spreadsheetml/2009/9/main" uri="{B025F937-C7B1-47D3-B67F-A62EFF666E3E}">
          <x14:id>{BB45DB46-C53B-4004-82B2-B0E820FE7B5D}</x14:id>
        </ext>
      </extLst>
    </cfRule>
  </conditionalFormatting>
  <conditionalFormatting sqref="R132:S133">
    <cfRule type="dataBar" priority="86">
      <dataBar>
        <cfvo type="min"/>
        <cfvo type="max"/>
        <color rgb="FFFFB628"/>
      </dataBar>
      <extLst>
        <ext xmlns:x14="http://schemas.microsoft.com/office/spreadsheetml/2009/9/main" uri="{B025F937-C7B1-47D3-B67F-A62EFF666E3E}">
          <x14:id>{DEE491C9-FED6-473B-B6F6-37043332C126}</x14:id>
        </ext>
      </extLst>
    </cfRule>
  </conditionalFormatting>
  <conditionalFormatting sqref="R148:S148">
    <cfRule type="dataBar" priority="73">
      <dataBar>
        <cfvo type="min"/>
        <cfvo type="max"/>
        <color rgb="FFFFB628"/>
      </dataBar>
      <extLst>
        <ext xmlns:x14="http://schemas.microsoft.com/office/spreadsheetml/2009/9/main" uri="{B025F937-C7B1-47D3-B67F-A62EFF666E3E}">
          <x14:id>{1C95509A-C2A2-4BA1-872F-A9EEA04A5984}</x14:id>
        </ext>
      </extLst>
    </cfRule>
  </conditionalFormatting>
  <conditionalFormatting sqref="R152:S153">
    <cfRule type="dataBar" priority="60">
      <dataBar>
        <cfvo type="min"/>
        <cfvo type="max"/>
        <color rgb="FFFFB628"/>
      </dataBar>
      <extLst>
        <ext xmlns:x14="http://schemas.microsoft.com/office/spreadsheetml/2009/9/main" uri="{B025F937-C7B1-47D3-B67F-A62EFF666E3E}">
          <x14:id>{AB1DD90E-28AC-43C9-86C4-7BEF4E8EC2E1}</x14:id>
        </ext>
      </extLst>
    </cfRule>
  </conditionalFormatting>
  <conditionalFormatting sqref="R156:S156">
    <cfRule type="dataBar" priority="34">
      <dataBar>
        <cfvo type="min"/>
        <cfvo type="max"/>
        <color rgb="FFFFB628"/>
      </dataBar>
      <extLst>
        <ext xmlns:x14="http://schemas.microsoft.com/office/spreadsheetml/2009/9/main" uri="{B025F937-C7B1-47D3-B67F-A62EFF666E3E}">
          <x14:id>{1B5DD514-191B-4A20-A28E-CCDF50D7DF19}</x14:id>
        </ext>
      </extLst>
    </cfRule>
  </conditionalFormatting>
  <conditionalFormatting sqref="R157:S157">
    <cfRule type="dataBar" priority="47">
      <dataBar>
        <cfvo type="min"/>
        <cfvo type="max"/>
        <color rgb="FFFFB628"/>
      </dataBar>
      <extLst>
        <ext xmlns:x14="http://schemas.microsoft.com/office/spreadsheetml/2009/9/main" uri="{B025F937-C7B1-47D3-B67F-A62EFF666E3E}">
          <x14:id>{EA0FBECE-436B-48B2-9347-60515247B65B}</x14:id>
        </ext>
      </extLst>
    </cfRule>
  </conditionalFormatting>
  <conditionalFormatting sqref="R162:S163">
    <cfRule type="dataBar" priority="21">
      <dataBar>
        <cfvo type="min"/>
        <cfvo type="max"/>
        <color rgb="FFFFB628"/>
      </dataBar>
      <extLst>
        <ext xmlns:x14="http://schemas.microsoft.com/office/spreadsheetml/2009/9/main" uri="{B025F937-C7B1-47D3-B67F-A62EFF666E3E}">
          <x14:id>{37590810-DA8F-42EB-B842-C7745F48C1B7}</x14:id>
        </ext>
      </extLst>
    </cfRule>
  </conditionalFormatting>
  <conditionalFormatting sqref="R167:S167">
    <cfRule type="dataBar" priority="20">
      <dataBar>
        <cfvo type="min"/>
        <cfvo type="max"/>
        <color rgb="FFFFB628"/>
      </dataBar>
      <extLst>
        <ext xmlns:x14="http://schemas.microsoft.com/office/spreadsheetml/2009/9/main" uri="{B025F937-C7B1-47D3-B67F-A62EFF666E3E}">
          <x14:id>{EE02D526-92EE-42ED-9E4F-58C8CE10968D}</x14:id>
        </ext>
      </extLst>
    </cfRule>
  </conditionalFormatting>
  <printOptions horizontalCentered="1"/>
  <pageMargins left="0.15748031496062992" right="0.15748031496062992" top="0.15748031496062992" bottom="0.15748031496062992" header="0.15748031496062992" footer="0.15748031496062992"/>
  <pageSetup scale="26"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dataBar" id="{214494E8-189A-4F90-867F-62395128467B}">
            <x14:dataBar minLength="0" maxLength="100" border="1" negativeBarBorderColorSameAsPositive="0">
              <x14:cfvo type="autoMin"/>
              <x14:cfvo type="autoMax"/>
              <x14:borderColor rgb="FFFFB628"/>
              <x14:negativeFillColor rgb="FFFF0000"/>
              <x14:negativeBorderColor rgb="FFFF0000"/>
              <x14:axisColor rgb="FF000000"/>
            </x14:dataBar>
          </x14:cfRule>
          <xm:sqref>R10:S11 R99:S99 R20:S27 R30:S31 R35:S37 R13:S17 R39:S54 R58:S80 R82:S85 R88:S94 R107:S113 R116:S123 R126:S131 R134:S147 R149:S151 R154:S155 R158:S161 R164:S166 R101:S105</xm:sqref>
        </x14:conditionalFormatting>
        <x14:conditionalFormatting xmlns:xm="http://schemas.microsoft.com/office/excel/2006/main">
          <x14:cfRule type="dataBar" id="{FD6F05B3-8CB2-436D-B4B1-FD42F453CE9A}">
            <x14:dataBar minLength="0" maxLength="100" border="1" negativeBarBorderColorSameAsPositive="0">
              <x14:cfvo type="autoMin"/>
              <x14:cfvo type="autoMax"/>
              <x14:borderColor rgb="FFFFB628"/>
              <x14:negativeFillColor rgb="FFFF0000"/>
              <x14:negativeBorderColor rgb="FFFF0000"/>
              <x14:axisColor rgb="FF000000"/>
            </x14:dataBar>
          </x14:cfRule>
          <xm:sqref>R12:S12</xm:sqref>
        </x14:conditionalFormatting>
        <x14:conditionalFormatting xmlns:xm="http://schemas.microsoft.com/office/excel/2006/main">
          <x14:cfRule type="dataBar" id="{2732AED4-02DA-44CE-87C7-3597917E09FA}">
            <x14:dataBar minLength="0" maxLength="100" border="1" negativeBarBorderColorSameAsPositive="0">
              <x14:cfvo type="autoMin"/>
              <x14:cfvo type="autoMax"/>
              <x14:borderColor rgb="FFFFB628"/>
              <x14:negativeFillColor rgb="FFFF0000"/>
              <x14:negativeBorderColor rgb="FFFF0000"/>
              <x14:axisColor rgb="FF000000"/>
            </x14:dataBar>
          </x14:cfRule>
          <xm:sqref>R18:S18</xm:sqref>
        </x14:conditionalFormatting>
        <x14:conditionalFormatting xmlns:xm="http://schemas.microsoft.com/office/excel/2006/main">
          <x14:cfRule type="dataBar" id="{27C968D3-B90A-492B-B480-7500BEEAC4F6}">
            <x14:dataBar minLength="0" maxLength="100" border="1" negativeBarBorderColorSameAsPositive="0">
              <x14:cfvo type="autoMin"/>
              <x14:cfvo type="autoMax"/>
              <x14:borderColor rgb="FFFFB628"/>
              <x14:negativeFillColor rgb="FFFF0000"/>
              <x14:negativeBorderColor rgb="FFFF0000"/>
              <x14:axisColor rgb="FF000000"/>
            </x14:dataBar>
          </x14:cfRule>
          <xm:sqref>R19:S19</xm:sqref>
        </x14:conditionalFormatting>
        <x14:conditionalFormatting xmlns:xm="http://schemas.microsoft.com/office/excel/2006/main">
          <x14:cfRule type="dataBar" id="{DE623BE9-4C90-48B7-98A8-BE83E889E363}">
            <x14:dataBar minLength="0" maxLength="100" border="1" negativeBarBorderColorSameAsPositive="0">
              <x14:cfvo type="autoMin"/>
              <x14:cfvo type="autoMax"/>
              <x14:borderColor rgb="FFFFB628"/>
              <x14:negativeFillColor rgb="FFFF0000"/>
              <x14:negativeBorderColor rgb="FFFF0000"/>
              <x14:axisColor rgb="FF000000"/>
            </x14:dataBar>
          </x14:cfRule>
          <xm:sqref>R28:S28</xm:sqref>
        </x14:conditionalFormatting>
        <x14:conditionalFormatting xmlns:xm="http://schemas.microsoft.com/office/excel/2006/main">
          <x14:cfRule type="dataBar" id="{AD9A9E16-D42A-4363-99B8-5CA14DD815A4}">
            <x14:dataBar minLength="0" maxLength="100" border="1" negativeBarBorderColorSameAsPositive="0">
              <x14:cfvo type="autoMin"/>
              <x14:cfvo type="autoMax"/>
              <x14:borderColor rgb="FFFFB628"/>
              <x14:negativeFillColor rgb="FFFF0000"/>
              <x14:negativeBorderColor rgb="FFFF0000"/>
              <x14:axisColor rgb="FF000000"/>
            </x14:dataBar>
          </x14:cfRule>
          <xm:sqref>R29:S29</xm:sqref>
        </x14:conditionalFormatting>
        <x14:conditionalFormatting xmlns:xm="http://schemas.microsoft.com/office/excel/2006/main">
          <x14:cfRule type="dataBar" id="{C353686D-9B59-4EE6-A4A4-63F8522CB30A}">
            <x14:dataBar minLength="0" maxLength="100" border="1" negativeBarBorderColorSameAsPositive="0">
              <x14:cfvo type="autoMin"/>
              <x14:cfvo type="autoMax"/>
              <x14:borderColor rgb="FFFFB628"/>
              <x14:negativeFillColor rgb="FFFF0000"/>
              <x14:negativeBorderColor rgb="FFFF0000"/>
              <x14:axisColor rgb="FF000000"/>
            </x14:dataBar>
          </x14:cfRule>
          <xm:sqref>R32:S32</xm:sqref>
        </x14:conditionalFormatting>
        <x14:conditionalFormatting xmlns:xm="http://schemas.microsoft.com/office/excel/2006/main">
          <x14:cfRule type="dataBar" id="{522603FE-D774-4207-94BC-3A20F1BBA143}">
            <x14:dataBar minLength="0" maxLength="100" border="1" negativeBarBorderColorSameAsPositive="0">
              <x14:cfvo type="autoMin"/>
              <x14:cfvo type="autoMax"/>
              <x14:borderColor rgb="FFFFB628"/>
              <x14:negativeFillColor rgb="FFFF0000"/>
              <x14:negativeBorderColor rgb="FFFF0000"/>
              <x14:axisColor rgb="FF000000"/>
            </x14:dataBar>
          </x14:cfRule>
          <xm:sqref>R33:S33</xm:sqref>
        </x14:conditionalFormatting>
        <x14:conditionalFormatting xmlns:xm="http://schemas.microsoft.com/office/excel/2006/main">
          <x14:cfRule type="dataBar" id="{8011EF1F-7775-4E0D-87B4-B53D3958AD46}">
            <x14:dataBar minLength="0" maxLength="100" border="1" negativeBarBorderColorSameAsPositive="0">
              <x14:cfvo type="autoMin"/>
              <x14:cfvo type="autoMax"/>
              <x14:borderColor rgb="FFFFB628"/>
              <x14:negativeFillColor rgb="FFFF0000"/>
              <x14:negativeBorderColor rgb="FFFF0000"/>
              <x14:axisColor rgb="FF000000"/>
            </x14:dataBar>
          </x14:cfRule>
          <xm:sqref>R34:S34</xm:sqref>
        </x14:conditionalFormatting>
        <x14:conditionalFormatting xmlns:xm="http://schemas.microsoft.com/office/excel/2006/main">
          <x14:cfRule type="dataBar" id="{427CF0D5-E5B5-48E9-BE2F-6822E65B00C5}">
            <x14:dataBar minLength="0" maxLength="100" border="1" negativeBarBorderColorSameAsPositive="0">
              <x14:cfvo type="autoMin"/>
              <x14:cfvo type="autoMax"/>
              <x14:borderColor rgb="FFFFB628"/>
              <x14:negativeFillColor rgb="FFFF0000"/>
              <x14:negativeBorderColor rgb="FFFF0000"/>
              <x14:axisColor rgb="FF000000"/>
            </x14:dataBar>
          </x14:cfRule>
          <xm:sqref>R38:S38</xm:sqref>
        </x14:conditionalFormatting>
        <x14:conditionalFormatting xmlns:xm="http://schemas.microsoft.com/office/excel/2006/main">
          <x14:cfRule type="dataBar" id="{7F313AE1-9CCE-495B-A9AB-120AD1B8EA62}">
            <x14:dataBar minLength="0" maxLength="100" border="1" negativeBarBorderColorSameAsPositive="0">
              <x14:cfvo type="autoMin"/>
              <x14:cfvo type="autoMax"/>
              <x14:borderColor rgb="FFFFB628"/>
              <x14:negativeFillColor rgb="FFFF0000"/>
              <x14:negativeBorderColor rgb="FFFF0000"/>
              <x14:axisColor rgb="FF000000"/>
            </x14:dataBar>
          </x14:cfRule>
          <xm:sqref>R55:S55</xm:sqref>
        </x14:conditionalFormatting>
        <x14:conditionalFormatting xmlns:xm="http://schemas.microsoft.com/office/excel/2006/main">
          <x14:cfRule type="dataBar" id="{38CD7270-31FB-43FA-9B17-584ECA44D9D6}">
            <x14:dataBar minLength="0" maxLength="100" border="1" negativeBarBorderColorSameAsPositive="0">
              <x14:cfvo type="autoMin"/>
              <x14:cfvo type="autoMax"/>
              <x14:borderColor rgb="FFFFB628"/>
              <x14:negativeFillColor rgb="FFFF0000"/>
              <x14:negativeBorderColor rgb="FFFF0000"/>
              <x14:axisColor rgb="FF000000"/>
            </x14:dataBar>
          </x14:cfRule>
          <xm:sqref>R56:S56</xm:sqref>
        </x14:conditionalFormatting>
        <x14:conditionalFormatting xmlns:xm="http://schemas.microsoft.com/office/excel/2006/main">
          <x14:cfRule type="dataBar" id="{1729B4B1-44A7-4EF7-AE00-36BC2529D4AD}">
            <x14:dataBar minLength="0" maxLength="100" border="1" negativeBarBorderColorSameAsPositive="0">
              <x14:cfvo type="autoMin"/>
              <x14:cfvo type="autoMax"/>
              <x14:borderColor rgb="FFFFB628"/>
              <x14:negativeFillColor rgb="FFFF0000"/>
              <x14:negativeBorderColor rgb="FFFF0000"/>
              <x14:axisColor rgb="FF000000"/>
            </x14:dataBar>
          </x14:cfRule>
          <xm:sqref>R57:S57</xm:sqref>
        </x14:conditionalFormatting>
        <x14:conditionalFormatting xmlns:xm="http://schemas.microsoft.com/office/excel/2006/main">
          <x14:cfRule type="dataBar" id="{D81CF10D-2D02-4FEC-B281-64C7F5998295}">
            <x14:dataBar minLength="0" maxLength="100" border="1" negativeBarBorderColorSameAsPositive="0">
              <x14:cfvo type="autoMin"/>
              <x14:cfvo type="autoMax"/>
              <x14:borderColor rgb="FFFFB628"/>
              <x14:negativeFillColor rgb="FFFF0000"/>
              <x14:negativeBorderColor rgb="FFFF0000"/>
              <x14:axisColor rgb="FF000000"/>
            </x14:dataBar>
          </x14:cfRule>
          <xm:sqref>R81:S81</xm:sqref>
        </x14:conditionalFormatting>
        <x14:conditionalFormatting xmlns:xm="http://schemas.microsoft.com/office/excel/2006/main">
          <x14:cfRule type="dataBar" id="{A468C3DA-5ACC-4FF2-8A4A-373913DEF5C1}">
            <x14:dataBar minLength="0" maxLength="100" border="1" negativeBarBorderColorSameAsPositive="0">
              <x14:cfvo type="autoMin"/>
              <x14:cfvo type="autoMax"/>
              <x14:borderColor rgb="FFFFB628"/>
              <x14:negativeFillColor rgb="FFFF0000"/>
              <x14:negativeBorderColor rgb="FFFF0000"/>
              <x14:axisColor rgb="FF000000"/>
            </x14:dataBar>
          </x14:cfRule>
          <xm:sqref>R86:S87</xm:sqref>
        </x14:conditionalFormatting>
        <x14:conditionalFormatting xmlns:xm="http://schemas.microsoft.com/office/excel/2006/main">
          <x14:cfRule type="dataBar" id="{E62E618B-C07E-4294-8CEC-C6BECBD558E9}">
            <x14:dataBar minLength="0" maxLength="100" border="1" negativeBarBorderColorSameAsPositive="0">
              <x14:cfvo type="autoMin"/>
              <x14:cfvo type="autoMax"/>
              <x14:borderColor rgb="FFFFB628"/>
              <x14:negativeFillColor rgb="FFFF0000"/>
              <x14:negativeBorderColor rgb="FFFF0000"/>
              <x14:axisColor rgb="FF000000"/>
            </x14:dataBar>
          </x14:cfRule>
          <xm:sqref>R95:S95</xm:sqref>
        </x14:conditionalFormatting>
        <x14:conditionalFormatting xmlns:xm="http://schemas.microsoft.com/office/excel/2006/main">
          <x14:cfRule type="dataBar" id="{FA82F418-E824-40D5-8F04-1EA47ED4B7C5}">
            <x14:dataBar minLength="0" maxLength="100" border="1" negativeBarBorderColorSameAsPositive="0">
              <x14:cfvo type="autoMin"/>
              <x14:cfvo type="autoMax"/>
              <x14:borderColor rgb="FFFFB628"/>
              <x14:negativeFillColor rgb="FFFF0000"/>
              <x14:negativeBorderColor rgb="FFFF0000"/>
              <x14:axisColor rgb="FF000000"/>
            </x14:dataBar>
          </x14:cfRule>
          <xm:sqref>R96:S96</xm:sqref>
        </x14:conditionalFormatting>
        <x14:conditionalFormatting xmlns:xm="http://schemas.microsoft.com/office/excel/2006/main">
          <x14:cfRule type="dataBar" id="{22DEEE04-6075-4F1D-AAB1-0B12AC2C4421}">
            <x14:dataBar minLength="0" maxLength="100" border="1" negativeBarBorderColorSameAsPositive="0">
              <x14:cfvo type="autoMin"/>
              <x14:cfvo type="autoMax"/>
              <x14:borderColor rgb="FFFFB628"/>
              <x14:negativeFillColor rgb="FFFF0000"/>
              <x14:negativeBorderColor rgb="FFFF0000"/>
              <x14:axisColor rgb="FF000000"/>
            </x14:dataBar>
          </x14:cfRule>
          <xm:sqref>R97:S97</xm:sqref>
        </x14:conditionalFormatting>
        <x14:conditionalFormatting xmlns:xm="http://schemas.microsoft.com/office/excel/2006/main">
          <x14:cfRule type="dataBar" id="{46E0AB1F-7D02-4FA7-ACDC-816DB9B13C1C}">
            <x14:dataBar minLength="0" maxLength="100" border="1" negativeBarBorderColorSameAsPositive="0">
              <x14:cfvo type="autoMin"/>
              <x14:cfvo type="autoMax"/>
              <x14:borderColor rgb="FFFFB628"/>
              <x14:negativeFillColor rgb="FFFF0000"/>
              <x14:negativeBorderColor rgb="FFFF0000"/>
              <x14:axisColor rgb="FF000000"/>
            </x14:dataBar>
          </x14:cfRule>
          <xm:sqref>R98:S98</xm:sqref>
        </x14:conditionalFormatting>
        <x14:conditionalFormatting xmlns:xm="http://schemas.microsoft.com/office/excel/2006/main">
          <x14:cfRule type="dataBar" id="{C5EF5560-DC54-4A2C-9CAE-52EF0E727980}">
            <x14:dataBar minLength="0" maxLength="100" border="1" negativeBarBorderColorSameAsPositive="0">
              <x14:cfvo type="autoMin"/>
              <x14:cfvo type="autoMax"/>
              <x14:borderColor rgb="FFFFB628"/>
              <x14:negativeFillColor rgb="FFFF0000"/>
              <x14:negativeBorderColor rgb="FFFF0000"/>
              <x14:axisColor rgb="FF000000"/>
            </x14:dataBar>
          </x14:cfRule>
          <xm:sqref>R100:S100</xm:sqref>
        </x14:conditionalFormatting>
        <x14:conditionalFormatting xmlns:xm="http://schemas.microsoft.com/office/excel/2006/main">
          <x14:cfRule type="dataBar" id="{3EB06C87-3527-486F-BC5F-BE27EE9A58DC}">
            <x14:dataBar minLength="0" maxLength="100" border="1" negativeBarBorderColorSameAsPositive="0">
              <x14:cfvo type="autoMin"/>
              <x14:cfvo type="autoMax"/>
              <x14:borderColor rgb="FFFFB628"/>
              <x14:negativeFillColor rgb="FFFF0000"/>
              <x14:negativeBorderColor rgb="FFFF0000"/>
              <x14:axisColor rgb="FF000000"/>
            </x14:dataBar>
          </x14:cfRule>
          <xm:sqref>R106:S106</xm:sqref>
        </x14:conditionalFormatting>
        <x14:conditionalFormatting xmlns:xm="http://schemas.microsoft.com/office/excel/2006/main">
          <x14:cfRule type="dataBar" id="{EF419BDC-DC26-4398-A210-6C866EC28AA2}">
            <x14:dataBar minLength="0" maxLength="100" border="1" negativeBarBorderColorSameAsPositive="0">
              <x14:cfvo type="autoMin"/>
              <x14:cfvo type="autoMax"/>
              <x14:borderColor rgb="FFFFB628"/>
              <x14:negativeFillColor rgb="FFFF0000"/>
              <x14:negativeBorderColor rgb="FFFF0000"/>
              <x14:axisColor rgb="FF000000"/>
            </x14:dataBar>
          </x14:cfRule>
          <xm:sqref>R114:S115</xm:sqref>
        </x14:conditionalFormatting>
        <x14:conditionalFormatting xmlns:xm="http://schemas.microsoft.com/office/excel/2006/main">
          <x14:cfRule type="dataBar" id="{BB45DB46-C53B-4004-82B2-B0E820FE7B5D}">
            <x14:dataBar minLength="0" maxLength="100" border="1" negativeBarBorderColorSameAsPositive="0">
              <x14:cfvo type="autoMin"/>
              <x14:cfvo type="autoMax"/>
              <x14:borderColor rgb="FFFFB628"/>
              <x14:negativeFillColor rgb="FFFF0000"/>
              <x14:negativeBorderColor rgb="FFFF0000"/>
              <x14:axisColor rgb="FF000000"/>
            </x14:dataBar>
          </x14:cfRule>
          <xm:sqref>R124:S125</xm:sqref>
        </x14:conditionalFormatting>
        <x14:conditionalFormatting xmlns:xm="http://schemas.microsoft.com/office/excel/2006/main">
          <x14:cfRule type="dataBar" id="{DEE491C9-FED6-473B-B6F6-37043332C126}">
            <x14:dataBar minLength="0" maxLength="100" border="1" negativeBarBorderColorSameAsPositive="0">
              <x14:cfvo type="autoMin"/>
              <x14:cfvo type="autoMax"/>
              <x14:borderColor rgb="FFFFB628"/>
              <x14:negativeFillColor rgb="FFFF0000"/>
              <x14:negativeBorderColor rgb="FFFF0000"/>
              <x14:axisColor rgb="FF000000"/>
            </x14:dataBar>
          </x14:cfRule>
          <xm:sqref>R132:S133</xm:sqref>
        </x14:conditionalFormatting>
        <x14:conditionalFormatting xmlns:xm="http://schemas.microsoft.com/office/excel/2006/main">
          <x14:cfRule type="dataBar" id="{1C95509A-C2A2-4BA1-872F-A9EEA04A5984}">
            <x14:dataBar minLength="0" maxLength="100" border="1" negativeBarBorderColorSameAsPositive="0">
              <x14:cfvo type="autoMin"/>
              <x14:cfvo type="autoMax"/>
              <x14:borderColor rgb="FFFFB628"/>
              <x14:negativeFillColor rgb="FFFF0000"/>
              <x14:negativeBorderColor rgb="FFFF0000"/>
              <x14:axisColor rgb="FF000000"/>
            </x14:dataBar>
          </x14:cfRule>
          <xm:sqref>R148:S148</xm:sqref>
        </x14:conditionalFormatting>
        <x14:conditionalFormatting xmlns:xm="http://schemas.microsoft.com/office/excel/2006/main">
          <x14:cfRule type="dataBar" id="{AB1DD90E-28AC-43C9-86C4-7BEF4E8EC2E1}">
            <x14:dataBar minLength="0" maxLength="100" border="1" negativeBarBorderColorSameAsPositive="0">
              <x14:cfvo type="autoMin"/>
              <x14:cfvo type="autoMax"/>
              <x14:borderColor rgb="FFFFB628"/>
              <x14:negativeFillColor rgb="FFFF0000"/>
              <x14:negativeBorderColor rgb="FFFF0000"/>
              <x14:axisColor rgb="FF000000"/>
            </x14:dataBar>
          </x14:cfRule>
          <xm:sqref>R152:S153</xm:sqref>
        </x14:conditionalFormatting>
        <x14:conditionalFormatting xmlns:xm="http://schemas.microsoft.com/office/excel/2006/main">
          <x14:cfRule type="dataBar" id="{1B5DD514-191B-4A20-A28E-CCDF50D7DF19}">
            <x14:dataBar minLength="0" maxLength="100" border="1" negativeBarBorderColorSameAsPositive="0">
              <x14:cfvo type="autoMin"/>
              <x14:cfvo type="autoMax"/>
              <x14:borderColor rgb="FFFFB628"/>
              <x14:negativeFillColor rgb="FFFF0000"/>
              <x14:negativeBorderColor rgb="FFFF0000"/>
              <x14:axisColor rgb="FF000000"/>
            </x14:dataBar>
          </x14:cfRule>
          <xm:sqref>R156:S156</xm:sqref>
        </x14:conditionalFormatting>
        <x14:conditionalFormatting xmlns:xm="http://schemas.microsoft.com/office/excel/2006/main">
          <x14:cfRule type="dataBar" id="{EA0FBECE-436B-48B2-9347-60515247B65B}">
            <x14:dataBar minLength="0" maxLength="100" border="1" negativeBarBorderColorSameAsPositive="0">
              <x14:cfvo type="autoMin"/>
              <x14:cfvo type="autoMax"/>
              <x14:borderColor rgb="FFFFB628"/>
              <x14:negativeFillColor rgb="FFFF0000"/>
              <x14:negativeBorderColor rgb="FFFF0000"/>
              <x14:axisColor rgb="FF000000"/>
            </x14:dataBar>
          </x14:cfRule>
          <xm:sqref>R157:S157</xm:sqref>
        </x14:conditionalFormatting>
        <x14:conditionalFormatting xmlns:xm="http://schemas.microsoft.com/office/excel/2006/main">
          <x14:cfRule type="dataBar" id="{37590810-DA8F-42EB-B842-C7745F48C1B7}">
            <x14:dataBar minLength="0" maxLength="100" border="1" negativeBarBorderColorSameAsPositive="0">
              <x14:cfvo type="autoMin"/>
              <x14:cfvo type="autoMax"/>
              <x14:borderColor rgb="FFFFB628"/>
              <x14:negativeFillColor rgb="FFFF0000"/>
              <x14:negativeBorderColor rgb="FFFF0000"/>
              <x14:axisColor rgb="FF000000"/>
            </x14:dataBar>
          </x14:cfRule>
          <xm:sqref>R162:S163</xm:sqref>
        </x14:conditionalFormatting>
        <x14:conditionalFormatting xmlns:xm="http://schemas.microsoft.com/office/excel/2006/main">
          <x14:cfRule type="dataBar" id="{EE02D526-92EE-42ED-9E4F-58C8CE10968D}">
            <x14:dataBar minLength="0" maxLength="100" border="1" negativeBarBorderColorSameAsPositive="0">
              <x14:cfvo type="autoMin"/>
              <x14:cfvo type="autoMax"/>
              <x14:borderColor rgb="FFFFB628"/>
              <x14:negativeFillColor rgb="FFFF0000"/>
              <x14:negativeBorderColor rgb="FFFF0000"/>
              <x14:axisColor rgb="FF000000"/>
            </x14:dataBar>
          </x14:cfRule>
          <xm:sqref>R167:S167</xm:sqref>
        </x14:conditionalFormatting>
        <x14:conditionalFormatting xmlns:xm="http://schemas.microsoft.com/office/excel/2006/main">
          <x14:cfRule type="iconSet" priority="368" id="{DBE57180-4D45-457C-9B2B-2B909CA37197}">
            <x14:iconSet iconSet="3Symbols2" showValue="0" custom="1">
              <x14:cfvo type="percent">
                <xm:f>0</xm:f>
              </x14:cfvo>
              <x14:cfvo type="percent">
                <xm:f>40</xm:f>
              </x14:cfvo>
              <x14:cfvo type="percent">
                <xm:f>100</xm:f>
              </x14:cfvo>
              <x14:cfIcon iconSet="3Symbols2" iconId="0"/>
              <x14:cfIcon iconSet="3Symbols2" iconId="1"/>
              <x14:cfIcon iconSet="3Symbols2" iconId="2"/>
            </x14:iconSet>
          </x14:cfRule>
          <xm:sqref>T10:T11 T13:T17 T20:T27 T30:T31 T35:T37 T39:T46 T53 T82:T84 T88:T94 T97:T99 T101:T103 T116:T123 T126:T131 T134:T146 T149:T151 T154:T155 T158:T161 T164:T167</xm:sqref>
        </x14:conditionalFormatting>
        <x14:conditionalFormatting xmlns:xm="http://schemas.microsoft.com/office/excel/2006/main">
          <x14:cfRule type="iconSet" priority="19" id="{AD79E4AA-E400-4907-A164-5ADC5E6F4D10}">
            <x14:iconSet iconSet="3Symbols2" showValue="0" custom="1">
              <x14:cfvo type="percent">
                <xm:f>0</xm:f>
              </x14:cfvo>
              <x14:cfvo type="percent">
                <xm:f>40</xm:f>
              </x14:cfvo>
              <x14:cfvo type="percent">
                <xm:f>100</xm:f>
              </x14:cfvo>
              <x14:cfIcon iconSet="3Symbols2" iconId="0"/>
              <x14:cfIcon iconSet="3Symbols2" iconId="1"/>
              <x14:cfIcon iconSet="3Symbols2" iconId="2"/>
            </x14:iconSet>
          </x14:cfRule>
          <xm:sqref>T105</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A969F-AC54-4C7F-81F1-97AB3328AD0E}">
  <sheetPr>
    <tabColor theme="8" tint="-0.249977111117893"/>
  </sheetPr>
  <dimension ref="A2:V27"/>
  <sheetViews>
    <sheetView topLeftCell="B1" workbookViewId="0">
      <selection activeCell="R2" sqref="R2:T2"/>
    </sheetView>
  </sheetViews>
  <sheetFormatPr baseColWidth="10" defaultColWidth="11.44140625" defaultRowHeight="14.4" x14ac:dyDescent="0.3"/>
  <cols>
    <col min="2" max="2" width="17" bestFit="1" customWidth="1"/>
    <col min="3" max="3" width="9.33203125" customWidth="1"/>
    <col min="4" max="14" width="6.6640625" customWidth="1"/>
    <col min="15" max="15" width="15.6640625" customWidth="1"/>
    <col min="16" max="16" width="12.109375" customWidth="1"/>
    <col min="18" max="18" width="17.33203125" customWidth="1"/>
    <col min="19" max="19" width="24" customWidth="1"/>
    <col min="20" max="20" width="12.5546875" bestFit="1" customWidth="1"/>
  </cols>
  <sheetData>
    <row r="2" spans="2:22" x14ac:dyDescent="0.3">
      <c r="B2" s="358" t="s">
        <v>310</v>
      </c>
      <c r="C2" s="358"/>
      <c r="D2" s="358"/>
      <c r="E2" s="358"/>
      <c r="F2" s="358"/>
      <c r="G2" s="358"/>
      <c r="H2" s="358"/>
      <c r="I2" s="358"/>
      <c r="J2" s="358"/>
      <c r="K2" s="358"/>
      <c r="L2" s="358"/>
      <c r="M2" s="358"/>
      <c r="N2" s="358"/>
      <c r="O2" s="358"/>
      <c r="P2" s="358"/>
      <c r="R2" s="358" t="s">
        <v>311</v>
      </c>
      <c r="S2" s="358"/>
      <c r="T2" s="358"/>
    </row>
    <row r="3" spans="2:22" ht="15.75" customHeight="1" x14ac:dyDescent="0.3">
      <c r="B3" s="45" t="s">
        <v>312</v>
      </c>
      <c r="C3" s="45" t="s">
        <v>313</v>
      </c>
      <c r="D3" s="45" t="s">
        <v>314</v>
      </c>
      <c r="E3" s="45" t="s">
        <v>315</v>
      </c>
      <c r="F3" s="45" t="s">
        <v>316</v>
      </c>
      <c r="G3" s="45" t="s">
        <v>317</v>
      </c>
      <c r="H3" s="45" t="s">
        <v>318</v>
      </c>
      <c r="I3" s="45" t="s">
        <v>319</v>
      </c>
      <c r="J3" s="45" t="s">
        <v>320</v>
      </c>
      <c r="K3" s="45" t="s">
        <v>321</v>
      </c>
      <c r="L3" s="45" t="s">
        <v>322</v>
      </c>
      <c r="M3" s="45" t="s">
        <v>323</v>
      </c>
      <c r="N3" s="45" t="s">
        <v>324</v>
      </c>
      <c r="O3" s="45" t="s">
        <v>325</v>
      </c>
      <c r="P3" s="45" t="s">
        <v>326</v>
      </c>
      <c r="R3" s="45" t="s">
        <v>327</v>
      </c>
      <c r="S3" s="45" t="s">
        <v>325</v>
      </c>
      <c r="T3" s="45" t="s">
        <v>326</v>
      </c>
      <c r="U3" t="s">
        <v>328</v>
      </c>
      <c r="V3" s="61" t="s">
        <v>329</v>
      </c>
    </row>
    <row r="4" spans="2:22" hidden="1" x14ac:dyDescent="0.3">
      <c r="B4" s="46" t="s">
        <v>330</v>
      </c>
      <c r="C4" s="31"/>
      <c r="D4" s="31"/>
      <c r="E4" s="31"/>
      <c r="F4" s="31"/>
      <c r="G4" s="31"/>
      <c r="H4" s="31">
        <v>3</v>
      </c>
      <c r="I4" s="31"/>
      <c r="J4" s="31"/>
      <c r="K4" s="31"/>
      <c r="L4" s="31"/>
      <c r="M4" s="31"/>
      <c r="N4" s="31"/>
      <c r="O4" s="47">
        <f t="shared" ref="O4:O12" si="0">IFERROR(COUNTIF(C4:N4,"=3")/COUNTIF(C4:N4,"&gt;0")," ")</f>
        <v>1</v>
      </c>
      <c r="P4" s="48">
        <f>O4</f>
        <v>1</v>
      </c>
      <c r="Q4" s="59"/>
      <c r="R4" s="46" t="s">
        <v>330</v>
      </c>
      <c r="S4" s="47">
        <f>'LAB OIT.'!R74</f>
        <v>0.92310675056576696</v>
      </c>
      <c r="T4" s="48">
        <f t="shared" ref="T4:T16" si="1">S4</f>
        <v>0.92310675056576696</v>
      </c>
      <c r="U4" s="60">
        <v>0.8</v>
      </c>
      <c r="V4" s="60">
        <v>0.5</v>
      </c>
    </row>
    <row r="5" spans="2:22" hidden="1" x14ac:dyDescent="0.3">
      <c r="B5" s="46" t="s">
        <v>331</v>
      </c>
      <c r="C5" s="31"/>
      <c r="D5" s="31"/>
      <c r="E5" s="31"/>
      <c r="F5" s="31"/>
      <c r="G5" s="31"/>
      <c r="H5" s="31">
        <v>3</v>
      </c>
      <c r="I5" s="31"/>
      <c r="J5" s="31"/>
      <c r="K5" s="31"/>
      <c r="L5" s="31"/>
      <c r="M5" s="31"/>
      <c r="N5" s="31"/>
      <c r="O5" s="47">
        <f t="shared" si="0"/>
        <v>1</v>
      </c>
      <c r="P5" s="48">
        <f t="shared" ref="P5:P12" si="2">O5</f>
        <v>1</v>
      </c>
      <c r="R5" s="46" t="s">
        <v>331</v>
      </c>
      <c r="S5" s="47">
        <f>AVERAGE('PCB''s'!R10:S166)</f>
        <v>1</v>
      </c>
      <c r="T5" s="48">
        <f t="shared" si="1"/>
        <v>1</v>
      </c>
      <c r="U5" s="60">
        <v>0.8</v>
      </c>
      <c r="V5" s="60">
        <v>0.5</v>
      </c>
    </row>
    <row r="6" spans="2:22" hidden="1" x14ac:dyDescent="0.3">
      <c r="B6" s="46" t="s">
        <v>332</v>
      </c>
      <c r="C6" s="31"/>
      <c r="D6" s="31"/>
      <c r="E6" s="31"/>
      <c r="F6" s="31"/>
      <c r="G6" s="31"/>
      <c r="H6" s="31">
        <v>3</v>
      </c>
      <c r="I6" s="31"/>
      <c r="J6" s="31"/>
      <c r="K6" s="31"/>
      <c r="L6" s="31"/>
      <c r="M6" s="31"/>
      <c r="N6" s="31"/>
      <c r="O6" s="47">
        <f t="shared" si="0"/>
        <v>1</v>
      </c>
      <c r="P6" s="48">
        <f t="shared" si="2"/>
        <v>1</v>
      </c>
      <c r="Q6" s="59"/>
      <c r="R6" s="46" t="s">
        <v>332</v>
      </c>
      <c r="S6" s="47">
        <f>'MTTO (2)'!R69</f>
        <v>0.952446658615137</v>
      </c>
      <c r="T6" s="48">
        <f t="shared" si="1"/>
        <v>0.952446658615137</v>
      </c>
      <c r="U6" s="60">
        <v>0.8</v>
      </c>
      <c r="V6" s="60">
        <v>0.5</v>
      </c>
    </row>
    <row r="7" spans="2:22" hidden="1" x14ac:dyDescent="0.3">
      <c r="B7" s="46" t="s">
        <v>333</v>
      </c>
      <c r="C7" s="31"/>
      <c r="D7" s="31"/>
      <c r="E7" s="31"/>
      <c r="F7" s="31"/>
      <c r="G7" s="31"/>
      <c r="H7" s="31">
        <v>3</v>
      </c>
      <c r="I7" s="31"/>
      <c r="J7" s="31"/>
      <c r="K7" s="31"/>
      <c r="L7" s="31"/>
      <c r="M7" s="31"/>
      <c r="N7" s="31"/>
      <c r="O7" s="47">
        <f t="shared" si="0"/>
        <v>1</v>
      </c>
      <c r="P7" s="48">
        <f t="shared" si="2"/>
        <v>1</v>
      </c>
      <c r="R7" s="46" t="s">
        <v>333</v>
      </c>
      <c r="S7" s="47">
        <f>SUBESTACIONES.!R71</f>
        <v>0.86689152984234963</v>
      </c>
      <c r="T7" s="48">
        <f>S7</f>
        <v>0.86689152984234963</v>
      </c>
      <c r="U7" s="60">
        <v>0.8</v>
      </c>
      <c r="V7" s="60">
        <v>0.5</v>
      </c>
    </row>
    <row r="8" spans="2:22" hidden="1" x14ac:dyDescent="0.3">
      <c r="B8" s="46" t="s">
        <v>334</v>
      </c>
      <c r="C8" s="31"/>
      <c r="D8" s="31"/>
      <c r="E8" s="31"/>
      <c r="F8" s="31"/>
      <c r="G8" s="31"/>
      <c r="H8" s="31">
        <v>3</v>
      </c>
      <c r="I8" s="31"/>
      <c r="J8" s="31"/>
      <c r="K8" s="31"/>
      <c r="L8" s="31"/>
      <c r="M8" s="31"/>
      <c r="N8" s="31"/>
      <c r="O8" s="47">
        <f>IFERROR(COUNTIF(C8:N8,"=3")/COUNTIF(C8:N8,"&gt;0")," ")</f>
        <v>1</v>
      </c>
      <c r="P8" s="48">
        <f>O8</f>
        <v>1</v>
      </c>
      <c r="Q8" s="59"/>
      <c r="R8" s="46" t="s">
        <v>334</v>
      </c>
      <c r="S8" s="47">
        <f>'EPSA IBG'!R71</f>
        <v>0.78297101449275375</v>
      </c>
      <c r="T8" s="48">
        <f>S8</f>
        <v>0.78297101449275375</v>
      </c>
      <c r="U8" s="60">
        <v>0.8</v>
      </c>
      <c r="V8" s="60">
        <v>0.5</v>
      </c>
    </row>
    <row r="9" spans="2:22" hidden="1" x14ac:dyDescent="0.3">
      <c r="B9" s="46" t="s">
        <v>335</v>
      </c>
      <c r="C9" s="31"/>
      <c r="D9" s="31"/>
      <c r="E9" s="31"/>
      <c r="F9" s="31"/>
      <c r="G9" s="31"/>
      <c r="H9" s="31">
        <v>3</v>
      </c>
      <c r="I9" s="31"/>
      <c r="J9" s="31"/>
      <c r="K9" s="31"/>
      <c r="L9" s="31"/>
      <c r="M9" s="31"/>
      <c r="N9" s="31"/>
      <c r="O9" s="47">
        <f t="shared" si="0"/>
        <v>1</v>
      </c>
      <c r="P9" s="48">
        <f t="shared" si="2"/>
        <v>1</v>
      </c>
      <c r="Q9" s="59"/>
      <c r="R9" s="46" t="s">
        <v>335</v>
      </c>
      <c r="S9" s="47">
        <f>'EPSA CALI.'!R71</f>
        <v>0.77555578463173713</v>
      </c>
      <c r="T9" s="48">
        <f t="shared" si="1"/>
        <v>0.77555578463173713</v>
      </c>
      <c r="U9" s="60">
        <v>0.8</v>
      </c>
      <c r="V9" s="60">
        <v>0.5</v>
      </c>
    </row>
    <row r="10" spans="2:22" hidden="1" x14ac:dyDescent="0.3">
      <c r="B10" s="46" t="s">
        <v>336</v>
      </c>
      <c r="C10" s="31"/>
      <c r="D10" s="31"/>
      <c r="E10" s="31"/>
      <c r="F10" s="31"/>
      <c r="G10" s="31"/>
      <c r="H10" s="31">
        <v>3</v>
      </c>
      <c r="I10" s="31"/>
      <c r="J10" s="31"/>
      <c r="K10" s="31"/>
      <c r="L10" s="31"/>
      <c r="M10" s="31"/>
      <c r="N10" s="31"/>
      <c r="O10" s="47">
        <f t="shared" si="0"/>
        <v>1</v>
      </c>
      <c r="P10" s="48">
        <f t="shared" si="2"/>
        <v>1</v>
      </c>
      <c r="R10" s="46" t="s">
        <v>336</v>
      </c>
      <c r="S10" s="47">
        <f>AVERAGE('DISEÑO IBAGUE'!R10:S166)</f>
        <v>0.18181818181818182</v>
      </c>
      <c r="T10" s="48">
        <f t="shared" si="1"/>
        <v>0.18181818181818182</v>
      </c>
      <c r="U10" s="60">
        <v>0.8</v>
      </c>
      <c r="V10" s="60">
        <v>0.5</v>
      </c>
    </row>
    <row r="11" spans="2:22" hidden="1" x14ac:dyDescent="0.3">
      <c r="B11" s="46" t="s">
        <v>337</v>
      </c>
      <c r="C11" s="31"/>
      <c r="D11" s="31"/>
      <c r="E11" s="31"/>
      <c r="F11" s="31"/>
      <c r="G11" s="31"/>
      <c r="H11" s="31">
        <v>3</v>
      </c>
      <c r="I11" s="31"/>
      <c r="J11" s="31"/>
      <c r="K11" s="31"/>
      <c r="L11" s="31"/>
      <c r="M11" s="31"/>
      <c r="N11" s="31"/>
      <c r="O11" s="47">
        <f t="shared" si="0"/>
        <v>1</v>
      </c>
      <c r="P11" s="48">
        <f t="shared" si="2"/>
        <v>1</v>
      </c>
      <c r="R11" s="46" t="s">
        <v>337</v>
      </c>
      <c r="S11" s="47">
        <f>AVERAGE('DISEÑO PALMIRA'!R10:S166)</f>
        <v>0.45833333333333331</v>
      </c>
      <c r="T11" s="48">
        <f t="shared" si="1"/>
        <v>0.45833333333333331</v>
      </c>
      <c r="U11" s="60">
        <v>0.8</v>
      </c>
      <c r="V11" s="60">
        <v>0.5</v>
      </c>
    </row>
    <row r="12" spans="2:22" x14ac:dyDescent="0.3">
      <c r="B12" s="46" t="s">
        <v>338</v>
      </c>
      <c r="C12" s="31"/>
      <c r="D12" s="31"/>
      <c r="E12" s="31"/>
      <c r="F12" s="31"/>
      <c r="G12" s="31"/>
      <c r="H12" s="31">
        <v>3</v>
      </c>
      <c r="I12" s="31"/>
      <c r="J12" s="31"/>
      <c r="K12" s="31"/>
      <c r="L12" s="31"/>
      <c r="M12" s="31"/>
      <c r="N12" s="31"/>
      <c r="O12" s="47">
        <f t="shared" si="0"/>
        <v>1</v>
      </c>
      <c r="P12" s="48">
        <f t="shared" si="2"/>
        <v>1</v>
      </c>
      <c r="R12" s="46" t="s">
        <v>338</v>
      </c>
      <c r="S12" s="47">
        <f>SPOT1!R65</f>
        <v>0.83050505050505063</v>
      </c>
      <c r="T12" s="48">
        <f t="shared" si="1"/>
        <v>0.83050505050505063</v>
      </c>
      <c r="U12" s="60">
        <v>0.8</v>
      </c>
      <c r="V12" s="60">
        <v>0.5</v>
      </c>
    </row>
    <row r="13" spans="2:22" x14ac:dyDescent="0.3">
      <c r="T13" s="56"/>
    </row>
    <row r="14" spans="2:22" ht="15.75" customHeight="1" x14ac:dyDescent="0.3">
      <c r="B14" s="359" t="s">
        <v>339</v>
      </c>
      <c r="C14" s="359"/>
      <c r="D14" s="44">
        <v>3</v>
      </c>
      <c r="E14" s="31">
        <v>3</v>
      </c>
      <c r="Q14" s="357" t="s">
        <v>340</v>
      </c>
      <c r="R14" s="357"/>
      <c r="S14" s="47">
        <v>0.8</v>
      </c>
      <c r="T14" s="48">
        <f>S14</f>
        <v>0.8</v>
      </c>
    </row>
    <row r="15" spans="2:22" x14ac:dyDescent="0.3">
      <c r="B15" s="359" t="s">
        <v>341</v>
      </c>
      <c r="C15" s="359"/>
      <c r="D15" s="44">
        <v>5</v>
      </c>
      <c r="E15" s="31">
        <v>5</v>
      </c>
      <c r="Q15" s="357" t="s">
        <v>342</v>
      </c>
      <c r="R15" s="357"/>
      <c r="S15" s="47">
        <v>0.5</v>
      </c>
      <c r="T15" s="48">
        <f t="shared" si="1"/>
        <v>0.5</v>
      </c>
    </row>
    <row r="16" spans="2:22" x14ac:dyDescent="0.3">
      <c r="Q16" s="357" t="s">
        <v>343</v>
      </c>
      <c r="R16" s="357"/>
      <c r="S16" s="47">
        <v>0</v>
      </c>
      <c r="T16" s="48">
        <f t="shared" si="1"/>
        <v>0</v>
      </c>
    </row>
    <row r="17" spans="1:16" x14ac:dyDescent="0.3">
      <c r="E17" s="49"/>
      <c r="F17" s="49"/>
      <c r="G17" s="49"/>
      <c r="H17" s="49"/>
      <c r="I17" s="49"/>
      <c r="J17" s="49"/>
      <c r="K17" s="49"/>
      <c r="L17" s="49"/>
      <c r="M17" s="49"/>
      <c r="N17" s="49"/>
      <c r="O17" s="49"/>
      <c r="P17" s="49"/>
    </row>
    <row r="18" spans="1:16" x14ac:dyDescent="0.3">
      <c r="E18" s="50"/>
      <c r="F18" s="50"/>
      <c r="G18" s="50"/>
      <c r="H18" s="50"/>
      <c r="I18" s="50"/>
      <c r="J18" s="50"/>
      <c r="K18" s="50"/>
      <c r="L18" s="50"/>
      <c r="M18" s="50"/>
      <c r="N18" s="50"/>
    </row>
    <row r="19" spans="1:16" x14ac:dyDescent="0.3">
      <c r="E19" s="51"/>
      <c r="F19" s="51"/>
      <c r="G19" s="51"/>
      <c r="H19" s="51"/>
      <c r="I19" s="51"/>
      <c r="J19" s="51"/>
      <c r="K19" s="51"/>
      <c r="L19" s="51"/>
      <c r="M19" s="51"/>
      <c r="N19" s="51"/>
    </row>
    <row r="20" spans="1:16" x14ac:dyDescent="0.3">
      <c r="E20" s="51"/>
      <c r="F20" s="51"/>
      <c r="G20" s="51"/>
      <c r="H20" s="51"/>
      <c r="I20" s="51"/>
      <c r="J20" s="51"/>
      <c r="K20" s="51"/>
      <c r="L20" s="51"/>
      <c r="M20" s="51"/>
      <c r="N20" s="51"/>
    </row>
    <row r="21" spans="1:16" x14ac:dyDescent="0.3">
      <c r="A21" s="58"/>
      <c r="E21" s="51"/>
      <c r="F21" s="51"/>
      <c r="G21" s="51"/>
      <c r="H21" s="51"/>
      <c r="I21" s="51"/>
      <c r="J21" s="51"/>
      <c r="K21" s="51"/>
      <c r="L21" s="51"/>
      <c r="M21" s="51"/>
      <c r="N21" s="51"/>
    </row>
    <row r="22" spans="1:16" x14ac:dyDescent="0.3">
      <c r="E22" s="51"/>
      <c r="F22" s="51"/>
      <c r="G22" s="51"/>
      <c r="H22" s="51"/>
      <c r="I22" s="51"/>
      <c r="J22" s="51"/>
      <c r="K22" s="51"/>
      <c r="L22" s="51"/>
      <c r="M22" s="51"/>
      <c r="N22" s="51"/>
    </row>
    <row r="23" spans="1:16" x14ac:dyDescent="0.3">
      <c r="E23" s="51"/>
      <c r="F23" s="51"/>
      <c r="G23" s="51"/>
      <c r="H23" s="51"/>
      <c r="I23" s="51"/>
      <c r="J23" s="51"/>
      <c r="K23" s="51"/>
      <c r="L23" s="51"/>
      <c r="M23" s="51"/>
      <c r="N23" s="51"/>
    </row>
    <row r="24" spans="1:16" x14ac:dyDescent="0.3">
      <c r="E24" s="51"/>
      <c r="F24" s="51"/>
      <c r="G24" s="51"/>
      <c r="H24" s="51"/>
      <c r="I24" s="51"/>
      <c r="J24" s="51"/>
      <c r="K24" s="51"/>
      <c r="L24" s="51"/>
      <c r="M24" s="51"/>
      <c r="N24" s="51"/>
    </row>
    <row r="25" spans="1:16" x14ac:dyDescent="0.3">
      <c r="E25" s="51"/>
      <c r="F25" s="51"/>
      <c r="G25" s="51"/>
      <c r="H25" s="51"/>
      <c r="I25" s="51"/>
      <c r="J25" s="51"/>
      <c r="K25" s="51"/>
      <c r="L25" s="51"/>
      <c r="M25" s="51"/>
      <c r="N25" s="51"/>
    </row>
    <row r="26" spans="1:16" x14ac:dyDescent="0.3">
      <c r="E26" s="51"/>
      <c r="F26" s="51"/>
      <c r="G26" s="51"/>
      <c r="H26" s="51"/>
      <c r="I26" s="51"/>
      <c r="J26" s="51"/>
      <c r="K26" s="51"/>
      <c r="L26" s="51"/>
      <c r="M26" s="51"/>
      <c r="N26" s="51"/>
    </row>
    <row r="27" spans="1:16" x14ac:dyDescent="0.3">
      <c r="E27" s="51"/>
      <c r="F27" s="51"/>
      <c r="G27" s="51"/>
      <c r="H27" s="51"/>
      <c r="I27" s="51"/>
      <c r="J27" s="51"/>
      <c r="K27" s="51"/>
      <c r="L27" s="51"/>
      <c r="M27" s="51"/>
      <c r="N27" s="51"/>
    </row>
  </sheetData>
  <mergeCells count="7">
    <mergeCell ref="Q16:R16"/>
    <mergeCell ref="B2:P2"/>
    <mergeCell ref="B14:C14"/>
    <mergeCell ref="B15:C15"/>
    <mergeCell ref="R2:T2"/>
    <mergeCell ref="Q14:R14"/>
    <mergeCell ref="Q15:R15"/>
  </mergeCells>
  <conditionalFormatting sqref="C4:N12">
    <cfRule type="cellIs" dxfId="11" priority="7" operator="equal">
      <formula>2</formula>
    </cfRule>
    <cfRule type="cellIs" dxfId="10" priority="8" operator="equal">
      <formula>3</formula>
    </cfRule>
    <cfRule type="cellIs" dxfId="9" priority="9" operator="equal">
      <formula>5</formula>
    </cfRule>
    <cfRule type="cellIs" dxfId="8" priority="10" operator="equal">
      <formula>4</formula>
    </cfRule>
    <cfRule type="cellIs" dxfId="7" priority="11" operator="equal">
      <formula>6</formula>
    </cfRule>
    <cfRule type="cellIs" dxfId="6" priority="12" operator="equal">
      <formula>1</formula>
    </cfRule>
  </conditionalFormatting>
  <conditionalFormatting sqref="E14:E15">
    <cfRule type="cellIs" dxfId="5" priority="1" operator="equal">
      <formula>2</formula>
    </cfRule>
    <cfRule type="cellIs" dxfId="4" priority="2" operator="equal">
      <formula>3</formula>
    </cfRule>
    <cfRule type="cellIs" dxfId="3" priority="3" operator="equal">
      <formula>5</formula>
    </cfRule>
    <cfRule type="cellIs" dxfId="2" priority="4" operator="equal">
      <formula>4</formula>
    </cfRule>
    <cfRule type="cellIs" dxfId="1" priority="5" operator="equal">
      <formula>6</formula>
    </cfRule>
    <cfRule type="cellIs" dxfId="0" priority="6" operator="equal">
      <formula>1</formula>
    </cfRule>
  </conditionalFormatting>
  <conditionalFormatting sqref="O4:O12">
    <cfRule type="dataBar" priority="515">
      <dataBar>
        <cfvo type="min"/>
        <cfvo type="max"/>
        <color rgb="FF63C384"/>
      </dataBar>
      <extLst>
        <ext xmlns:x14="http://schemas.microsoft.com/office/spreadsheetml/2009/9/main" uri="{B025F937-C7B1-47D3-B67F-A62EFF666E3E}">
          <x14:id>{7D4C5A83-F9AA-495A-AD50-86ED18D0F650}</x14:id>
        </ext>
      </extLst>
    </cfRule>
  </conditionalFormatting>
  <conditionalFormatting sqref="P4:P12">
    <cfRule type="iconSet" priority="516">
      <iconSet iconSet="3Symbols" showValue="0">
        <cfvo type="percent" val="0"/>
        <cfvo type="percent" val="50"/>
        <cfvo type="percent" val="83"/>
      </iconSet>
    </cfRule>
  </conditionalFormatting>
  <conditionalFormatting sqref="S4:S12">
    <cfRule type="dataBar" priority="517">
      <dataBar>
        <cfvo type="min"/>
        <cfvo type="max"/>
        <color rgb="FF63C384"/>
      </dataBar>
      <extLst>
        <ext xmlns:x14="http://schemas.microsoft.com/office/spreadsheetml/2009/9/main" uri="{B025F937-C7B1-47D3-B67F-A62EFF666E3E}">
          <x14:id>{E29845CD-37FC-4080-A1A2-FDEF987EEBF0}</x14:id>
        </ext>
      </extLst>
    </cfRule>
  </conditionalFormatting>
  <conditionalFormatting sqref="S14:S16">
    <cfRule type="dataBar" priority="20">
      <dataBar>
        <cfvo type="min"/>
        <cfvo type="max"/>
        <color rgb="FF63C384"/>
      </dataBar>
      <extLst>
        <ext xmlns:x14="http://schemas.microsoft.com/office/spreadsheetml/2009/9/main" uri="{B025F937-C7B1-47D3-B67F-A62EFF666E3E}">
          <x14:id>{47104559-4BAF-4044-A484-A8F091930262}</x14:id>
        </ext>
      </extLst>
    </cfRule>
  </conditionalFormatting>
  <conditionalFormatting sqref="T4:T12 T14:T16">
    <cfRule type="iconSet" priority="23">
      <iconSet iconSet="3Symbols" showValue="0">
        <cfvo type="percent" val="0"/>
        <cfvo type="percent" val="50"/>
        <cfvo type="percent" val="81"/>
      </iconSe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iconSet" priority="28" id="{50492A4D-0B11-4DB7-A175-D758D2EFB8E5}">
            <x14:iconSet iconSet="3Symbols" showValue="0" custom="1">
              <x14:cfvo type="percent">
                <xm:f>0</xm:f>
              </x14:cfvo>
              <x14:cfvo type="percent">
                <xm:f>0</xm:f>
              </x14:cfvo>
              <x14:cfvo type="percent">
                <xm:f>1</xm:f>
              </x14:cfvo>
              <x14:cfIcon iconSet="3Symbols" iconId="0"/>
              <x14:cfIcon iconSet="3Symbols" iconId="0"/>
              <x14:cfIcon iconSet="3Symbols" iconId="2"/>
            </x14:iconSet>
          </x14:cfRule>
          <xm:sqref>E19:N26</xm:sqref>
        </x14:conditionalFormatting>
        <x14:conditionalFormatting xmlns:xm="http://schemas.microsoft.com/office/excel/2006/main">
          <x14:cfRule type="iconSet" priority="25" id="{C30E53C5-B9A5-4C3D-8AB7-092F669FC464}">
            <x14:iconSet iconSet="3Symbols" showValue="0" custom="1">
              <x14:cfvo type="percent">
                <xm:f>0</xm:f>
              </x14:cfvo>
              <x14:cfvo type="percent">
                <xm:f>0</xm:f>
              </x14:cfvo>
              <x14:cfvo type="percent">
                <xm:f>1</xm:f>
              </x14:cfvo>
              <x14:cfIcon iconSet="3Symbols" iconId="0"/>
              <x14:cfIcon iconSet="3Symbols" iconId="0"/>
              <x14:cfIcon iconSet="3Symbols" iconId="2"/>
            </x14:iconSet>
          </x14:cfRule>
          <xm:sqref>E27:N27</xm:sqref>
        </x14:conditionalFormatting>
        <x14:conditionalFormatting xmlns:xm="http://schemas.microsoft.com/office/excel/2006/main">
          <x14:cfRule type="dataBar" id="{7D4C5A83-F9AA-495A-AD50-86ED18D0F650}">
            <x14:dataBar minLength="0" maxLength="100" border="1" negativeBarBorderColorSameAsPositive="0">
              <x14:cfvo type="autoMin"/>
              <x14:cfvo type="autoMax"/>
              <x14:borderColor rgb="FF63C384"/>
              <x14:negativeFillColor rgb="FFFF0000"/>
              <x14:negativeBorderColor rgb="FFFF0000"/>
              <x14:axisColor rgb="FF000000"/>
            </x14:dataBar>
          </x14:cfRule>
          <xm:sqref>O4:O12</xm:sqref>
        </x14:conditionalFormatting>
        <x14:conditionalFormatting xmlns:xm="http://schemas.microsoft.com/office/excel/2006/main">
          <x14:cfRule type="dataBar" id="{E29845CD-37FC-4080-A1A2-FDEF987EEBF0}">
            <x14:dataBar minLength="0" maxLength="100" border="1" negativeBarBorderColorSameAsPositive="0">
              <x14:cfvo type="autoMin"/>
              <x14:cfvo type="autoMax"/>
              <x14:borderColor rgb="FF63C384"/>
              <x14:negativeFillColor rgb="FFFF0000"/>
              <x14:negativeBorderColor rgb="FFFF0000"/>
              <x14:axisColor rgb="FF000000"/>
            </x14:dataBar>
          </x14:cfRule>
          <xm:sqref>S4:S12</xm:sqref>
        </x14:conditionalFormatting>
        <x14:conditionalFormatting xmlns:xm="http://schemas.microsoft.com/office/excel/2006/main">
          <x14:cfRule type="dataBar" id="{47104559-4BAF-4044-A484-A8F091930262}">
            <x14:dataBar minLength="0" maxLength="100" border="1" negativeBarBorderColorSameAsPositive="0">
              <x14:cfvo type="autoMin"/>
              <x14:cfvo type="autoMax"/>
              <x14:borderColor rgb="FF63C384"/>
              <x14:negativeFillColor rgb="FFFF0000"/>
              <x14:negativeBorderColor rgb="FFFF0000"/>
              <x14:axisColor rgb="FF000000"/>
            </x14:dataBar>
          </x14:cfRule>
          <xm:sqref>S14:S16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6B88D-D847-4DF4-9BAF-05BA07899FD1}">
  <dimension ref="A2:G4178"/>
  <sheetViews>
    <sheetView zoomScale="115" zoomScaleNormal="115" workbookViewId="0">
      <selection activeCell="D4181" sqref="D4181"/>
    </sheetView>
  </sheetViews>
  <sheetFormatPr baseColWidth="10" defaultColWidth="11.44140625" defaultRowHeight="14.4" x14ac:dyDescent="0.3"/>
  <cols>
    <col min="1" max="1" width="12.88671875" customWidth="1"/>
    <col min="2" max="2" width="79.5546875" customWidth="1"/>
    <col min="3" max="3" width="20.33203125" bestFit="1" customWidth="1"/>
    <col min="7" max="7" width="11.44140625" customWidth="1"/>
  </cols>
  <sheetData>
    <row r="2" spans="1:7" ht="15" thickBot="1" x14ac:dyDescent="0.35">
      <c r="A2" t="s">
        <v>344</v>
      </c>
      <c r="B2" s="15" t="s">
        <v>96</v>
      </c>
      <c r="C2" t="s">
        <v>345</v>
      </c>
      <c r="D2" t="s">
        <v>346</v>
      </c>
      <c r="E2" t="s">
        <v>347</v>
      </c>
      <c r="F2" t="s">
        <v>348</v>
      </c>
      <c r="G2" t="s">
        <v>262</v>
      </c>
    </row>
    <row r="3" spans="1:7" x14ac:dyDescent="0.3">
      <c r="A3" t="s">
        <v>349</v>
      </c>
      <c r="B3" t="str" cm="1">
        <f t="array" ref="B3:B61">'MTTO (2)'!C9:C67</f>
        <v>SIG-MG-01-RG-02 Matriz DOFA</v>
      </c>
      <c r="C3" cm="1">
        <f t="array" ref="C3:C61">'MTTO (2)'!D9:D67</f>
        <v>1</v>
      </c>
      <c r="D3" t="str">
        <f>IF(C3=1,"0","1")</f>
        <v>0</v>
      </c>
      <c r="E3" t="s">
        <v>350</v>
      </c>
      <c r="F3">
        <v>2025</v>
      </c>
      <c r="G3" s="227">
        <v>0.02</v>
      </c>
    </row>
    <row r="4" spans="1:7" ht="15" thickBot="1" x14ac:dyDescent="0.35">
      <c r="A4" t="s">
        <v>349</v>
      </c>
      <c r="B4" t="str">
        <v>Matriz de partes interesadas</v>
      </c>
      <c r="C4">
        <v>1</v>
      </c>
      <c r="D4" t="str">
        <f t="shared" ref="D4:D16" si="0">IF(C4=1,"0","1")</f>
        <v>0</v>
      </c>
      <c r="E4" t="s">
        <v>350</v>
      </c>
      <c r="F4">
        <v>2025</v>
      </c>
      <c r="G4" s="228">
        <v>0.02</v>
      </c>
    </row>
    <row r="5" spans="1:7" x14ac:dyDescent="0.3">
      <c r="A5" t="s">
        <v>349</v>
      </c>
      <c r="B5" t="str">
        <v>Matriz de riesgos y oportunidades</v>
      </c>
      <c r="C5">
        <v>1</v>
      </c>
      <c r="D5" t="str">
        <f t="shared" si="0"/>
        <v>0</v>
      </c>
      <c r="E5" t="s">
        <v>350</v>
      </c>
      <c r="F5">
        <v>2025</v>
      </c>
      <c r="G5" s="237">
        <v>2.3300000000000001E-2</v>
      </c>
    </row>
    <row r="6" spans="1:7" x14ac:dyDescent="0.3">
      <c r="A6" t="s">
        <v>349</v>
      </c>
      <c r="B6" t="str">
        <v>Matriz de identificación de aspectos e impactos ambientales</v>
      </c>
      <c r="C6">
        <v>1</v>
      </c>
      <c r="D6" t="str">
        <f t="shared" si="0"/>
        <v>0</v>
      </c>
      <c r="E6" t="s">
        <v>350</v>
      </c>
      <c r="F6">
        <v>2025</v>
      </c>
      <c r="G6" s="237">
        <v>2.3300000000000001E-2</v>
      </c>
    </row>
    <row r="7" spans="1:7" ht="15" thickBot="1" x14ac:dyDescent="0.35">
      <c r="A7" t="s">
        <v>349</v>
      </c>
      <c r="B7" t="str">
        <v>Divulgación de la Matriz de identificación de aspectos e impactos ambientales</v>
      </c>
      <c r="C7">
        <v>1</v>
      </c>
      <c r="D7" t="str">
        <f t="shared" si="0"/>
        <v>0</v>
      </c>
      <c r="E7" t="s">
        <v>350</v>
      </c>
      <c r="F7">
        <v>2025</v>
      </c>
      <c r="G7" s="237">
        <v>2.3300000000000001E-2</v>
      </c>
    </row>
    <row r="8" spans="1:7" ht="15" thickBot="1" x14ac:dyDescent="0.35">
      <c r="A8" t="s">
        <v>349</v>
      </c>
      <c r="B8" t="str">
        <v>Presupuesto para la implementación del Sistema de Gestión Ambiental</v>
      </c>
      <c r="C8">
        <v>1</v>
      </c>
      <c r="D8" t="str">
        <f t="shared" si="0"/>
        <v>0</v>
      </c>
      <c r="E8" t="s">
        <v>350</v>
      </c>
      <c r="F8">
        <v>2025</v>
      </c>
      <c r="G8" s="231">
        <v>0.02</v>
      </c>
    </row>
    <row r="9" spans="1:7" ht="15" thickBot="1" x14ac:dyDescent="0.35">
      <c r="A9" t="s">
        <v>349</v>
      </c>
      <c r="B9" t="str">
        <v>Matriz de comunicaciones externas</v>
      </c>
      <c r="C9">
        <v>1</v>
      </c>
      <c r="D9" t="str">
        <f t="shared" si="0"/>
        <v>0</v>
      </c>
      <c r="E9" t="s">
        <v>351</v>
      </c>
      <c r="F9">
        <v>2025</v>
      </c>
      <c r="G9" s="231">
        <v>0.02</v>
      </c>
    </row>
    <row r="10" spans="1:7" ht="15" thickBot="1" x14ac:dyDescent="0.35">
      <c r="A10" t="s">
        <v>349</v>
      </c>
      <c r="B10" t="str">
        <v>Verificación de las instalaciones del centro de acopio</v>
      </c>
      <c r="C10">
        <v>1</v>
      </c>
      <c r="D10" t="str">
        <f t="shared" si="0"/>
        <v>0</v>
      </c>
      <c r="E10" t="s">
        <v>351</v>
      </c>
      <c r="F10">
        <v>2025</v>
      </c>
      <c r="G10" s="227">
        <v>0.01</v>
      </c>
    </row>
    <row r="11" spans="1:7" ht="15" thickBot="1" x14ac:dyDescent="0.35">
      <c r="A11" t="s">
        <v>349</v>
      </c>
      <c r="B11" t="str">
        <v xml:space="preserve">Aforo de residuos ordinarios </v>
      </c>
      <c r="C11">
        <v>1</v>
      </c>
      <c r="D11" t="str">
        <f t="shared" si="0"/>
        <v>0</v>
      </c>
      <c r="E11" t="s">
        <v>351</v>
      </c>
      <c r="F11">
        <v>2025</v>
      </c>
      <c r="G11" s="227">
        <v>0.01</v>
      </c>
    </row>
    <row r="12" spans="1:7" ht="15" thickBot="1" x14ac:dyDescent="0.35">
      <c r="A12" t="s">
        <v>349</v>
      </c>
      <c r="B12" t="str">
        <v>Orden y aseo del centro de acopio</v>
      </c>
      <c r="C12">
        <v>1</v>
      </c>
      <c r="D12" t="str">
        <f t="shared" si="0"/>
        <v>0</v>
      </c>
      <c r="E12" t="s">
        <v>351</v>
      </c>
      <c r="F12">
        <v>2025</v>
      </c>
      <c r="G12" s="227">
        <v>0.01</v>
      </c>
    </row>
    <row r="13" spans="1:7" ht="15" thickBot="1" x14ac:dyDescent="0.35">
      <c r="A13" t="s">
        <v>349</v>
      </c>
      <c r="B13" t="str">
        <v>Recolección de residuos aprovechables (SGA-PM-01-RG-02 Venta de material reciclable y/o donación)</v>
      </c>
      <c r="C13">
        <v>1</v>
      </c>
      <c r="D13" t="str">
        <f t="shared" si="0"/>
        <v>0</v>
      </c>
      <c r="E13" t="s">
        <v>351</v>
      </c>
      <c r="F13">
        <v>2025</v>
      </c>
      <c r="G13" s="227">
        <v>0.01</v>
      </c>
    </row>
    <row r="14" spans="1:7" ht="15" thickBot="1" x14ac:dyDescent="0.35">
      <c r="A14" t="s">
        <v>349</v>
      </c>
      <c r="B14" t="str">
        <v xml:space="preserve">Licencias de empresas de recolección , transporte y disposición de residuos peligrosos </v>
      </c>
      <c r="C14">
        <v>1</v>
      </c>
      <c r="D14" t="str">
        <f t="shared" si="0"/>
        <v>0</v>
      </c>
      <c r="E14" t="s">
        <v>351</v>
      </c>
      <c r="F14">
        <v>2025</v>
      </c>
      <c r="G14" s="227">
        <v>0.01</v>
      </c>
    </row>
    <row r="15" spans="1:7" ht="15" thickBot="1" x14ac:dyDescent="0.35">
      <c r="A15" t="s">
        <v>349</v>
      </c>
      <c r="B15" t="str">
        <v>Recoleccción de residuos peligrosos (SGA-PL-02-RG-01 Entrega y verificación  de residuos peligrosos)</v>
      </c>
      <c r="C15">
        <v>1</v>
      </c>
      <c r="D15" t="str">
        <f t="shared" si="0"/>
        <v>0</v>
      </c>
      <c r="E15" t="s">
        <v>351</v>
      </c>
      <c r="F15">
        <v>2025</v>
      </c>
      <c r="G15" s="227">
        <v>0.01</v>
      </c>
    </row>
    <row r="16" spans="1:7" ht="15" thickBot="1" x14ac:dyDescent="0.35">
      <c r="A16" t="s">
        <v>349</v>
      </c>
      <c r="B16" t="str">
        <v>Manifiestos de carga</v>
      </c>
      <c r="C16">
        <v>1</v>
      </c>
      <c r="D16" t="str">
        <f t="shared" si="0"/>
        <v>0</v>
      </c>
      <c r="E16" t="s">
        <v>351</v>
      </c>
      <c r="F16">
        <v>2025</v>
      </c>
      <c r="G16" s="227">
        <v>0.01</v>
      </c>
    </row>
    <row r="17" spans="1:7" ht="15" thickBot="1" x14ac:dyDescent="0.35">
      <c r="A17" t="s">
        <v>349</v>
      </c>
      <c r="B17" t="str">
        <v xml:space="preserve">Recolección de aguas residuales de baños portatiles </v>
      </c>
      <c r="C17">
        <v>1</v>
      </c>
      <c r="D17" t="str">
        <f>IF(C17=1,"0","1")</f>
        <v>0</v>
      </c>
      <c r="E17" t="s">
        <v>351</v>
      </c>
      <c r="F17">
        <v>2025</v>
      </c>
      <c r="G17" s="227">
        <v>0.01</v>
      </c>
    </row>
    <row r="18" spans="1:7" ht="15" thickBot="1" x14ac:dyDescent="0.35">
      <c r="A18" t="s">
        <v>349</v>
      </c>
      <c r="B18" t="str">
        <v>Actualización del registro SGA-PM-01-RG-01 Control de generación y disposición de residuos</v>
      </c>
      <c r="C18">
        <v>1</v>
      </c>
      <c r="D18" t="str">
        <f>IF(C18=1,"0","1")</f>
        <v>0</v>
      </c>
      <c r="E18" t="s">
        <v>351</v>
      </c>
      <c r="F18">
        <v>2025</v>
      </c>
      <c r="G18" s="227">
        <v>0.01</v>
      </c>
    </row>
    <row r="19" spans="1:7" x14ac:dyDescent="0.3">
      <c r="A19" t="s">
        <v>349</v>
      </c>
      <c r="B19" t="str">
        <v xml:space="preserve">Licencias y certificados de disposición final de los talleres que realizan mantenimiento a los vehiculos </v>
      </c>
      <c r="C19">
        <v>1</v>
      </c>
      <c r="D19" t="str">
        <f>IF(C19=1,"0","1")</f>
        <v>0</v>
      </c>
      <c r="E19" t="s">
        <v>351</v>
      </c>
      <c r="F19">
        <v>2025</v>
      </c>
      <c r="G19" s="227">
        <v>0.01</v>
      </c>
    </row>
    <row r="20" spans="1:7" x14ac:dyDescent="0.3">
      <c r="A20" t="s">
        <v>349</v>
      </c>
      <c r="B20" t="str">
        <v>Control de plagas (roedores)</v>
      </c>
      <c r="C20">
        <v>1</v>
      </c>
      <c r="D20" t="str">
        <f>IF(C20=1,"0","1")</f>
        <v>0</v>
      </c>
      <c r="E20" t="s">
        <v>351</v>
      </c>
      <c r="F20">
        <v>2025</v>
      </c>
      <c r="G20" s="238">
        <v>1.4E-2</v>
      </c>
    </row>
    <row r="21" spans="1:7" x14ac:dyDescent="0.3">
      <c r="A21" t="s">
        <v>349</v>
      </c>
      <c r="B21" t="str">
        <v>Fumigación general (Vectores)</v>
      </c>
      <c r="C21">
        <v>1</v>
      </c>
      <c r="D21" t="str">
        <f t="shared" ref="D21:D45" si="1">IF(C21=1,"0","1")</f>
        <v>0</v>
      </c>
      <c r="E21" t="s">
        <v>351</v>
      </c>
      <c r="F21">
        <v>2025</v>
      </c>
      <c r="G21" s="238">
        <v>1.4E-2</v>
      </c>
    </row>
    <row r="22" spans="1:7" x14ac:dyDescent="0.3">
      <c r="A22" t="s">
        <v>349</v>
      </c>
      <c r="B22" t="str">
        <v>Lavado de tanques</v>
      </c>
      <c r="C22">
        <v>1</v>
      </c>
      <c r="D22" t="str">
        <f t="shared" si="1"/>
        <v>0</v>
      </c>
      <c r="E22" t="s">
        <v>351</v>
      </c>
      <c r="F22">
        <v>2025</v>
      </c>
      <c r="G22" s="238">
        <v>1.4E-2</v>
      </c>
    </row>
    <row r="23" spans="1:7" x14ac:dyDescent="0.3">
      <c r="A23" t="s">
        <v>349</v>
      </c>
      <c r="B23" t="str">
        <v>Análisis e informe de agua potable (Laboratorio acreditado por el IDEAM)</v>
      </c>
      <c r="C23">
        <v>2</v>
      </c>
      <c r="D23" t="str">
        <f t="shared" si="1"/>
        <v>1</v>
      </c>
      <c r="E23" t="s">
        <v>351</v>
      </c>
      <c r="F23">
        <v>2025</v>
      </c>
      <c r="G23" s="238">
        <v>1.4E-2</v>
      </c>
    </row>
    <row r="24" spans="1:7" x14ac:dyDescent="0.3">
      <c r="A24" t="s">
        <v>349</v>
      </c>
      <c r="B24" t="str">
        <v>Mantenimiento de los filtros de agua de las instalaciones de la sede</v>
      </c>
      <c r="C24">
        <v>2</v>
      </c>
      <c r="D24" t="str">
        <f t="shared" si="1"/>
        <v>1</v>
      </c>
      <c r="E24" t="s">
        <v>351</v>
      </c>
      <c r="F24">
        <v>2025</v>
      </c>
      <c r="G24" s="238">
        <v>1.4E-2</v>
      </c>
    </row>
    <row r="25" spans="1:7" x14ac:dyDescent="0.3">
      <c r="A25" t="s">
        <v>349</v>
      </c>
      <c r="B25" t="str">
        <v>Proyectos para la disminuación del impacto ambiental</v>
      </c>
      <c r="C25">
        <v>2</v>
      </c>
      <c r="D25" t="str">
        <f t="shared" si="1"/>
        <v>1</v>
      </c>
      <c r="E25" t="s">
        <v>351</v>
      </c>
      <c r="F25">
        <v>2025</v>
      </c>
      <c r="G25" s="238">
        <v>6.6600000000000001E-3</v>
      </c>
    </row>
    <row r="26" spans="1:7" x14ac:dyDescent="0.3">
      <c r="A26" t="s">
        <v>349</v>
      </c>
      <c r="B26" t="str">
        <v>Campañas de toma de conciencia en el contrato</v>
      </c>
      <c r="C26">
        <v>2</v>
      </c>
      <c r="D26" t="str">
        <f t="shared" si="1"/>
        <v>1</v>
      </c>
      <c r="E26" t="s">
        <v>351</v>
      </c>
      <c r="F26">
        <v>2025</v>
      </c>
      <c r="G26" s="238">
        <v>6.6600000000000001E-3</v>
      </c>
    </row>
    <row r="27" spans="1:7" ht="15" thickBot="1" x14ac:dyDescent="0.35">
      <c r="A27" t="s">
        <v>349</v>
      </c>
      <c r="B27" t="str">
        <v>Charlas o divulgaciones en temas ambientales</v>
      </c>
      <c r="C27">
        <v>1</v>
      </c>
      <c r="D27" t="str">
        <f t="shared" si="1"/>
        <v>0</v>
      </c>
      <c r="E27" t="s">
        <v>351</v>
      </c>
      <c r="F27">
        <v>2025</v>
      </c>
      <c r="G27" s="238">
        <v>6.6600000000000001E-3</v>
      </c>
    </row>
    <row r="28" spans="1:7" ht="15" thickBot="1" x14ac:dyDescent="0.35">
      <c r="A28" t="s">
        <v>349</v>
      </c>
      <c r="B28" t="str">
        <v>Verificación de las revisiones tecnicomecanica de los vehiculos</v>
      </c>
      <c r="C28">
        <v>1</v>
      </c>
      <c r="D28" t="str">
        <f t="shared" si="1"/>
        <v>0</v>
      </c>
      <c r="E28" t="s">
        <v>351</v>
      </c>
      <c r="F28">
        <v>2025</v>
      </c>
      <c r="G28" s="236">
        <v>0.01</v>
      </c>
    </row>
    <row r="29" spans="1:7" ht="15" thickBot="1" x14ac:dyDescent="0.35">
      <c r="A29" t="s">
        <v>349</v>
      </c>
      <c r="B29" t="str">
        <v>Verificaciones de las revisiones tecnicomecanicas de las motos</v>
      </c>
      <c r="C29">
        <v>1</v>
      </c>
      <c r="D29" t="str">
        <f t="shared" si="1"/>
        <v>0</v>
      </c>
      <c r="E29" t="s">
        <v>351</v>
      </c>
      <c r="F29">
        <v>2025</v>
      </c>
      <c r="G29" s="236">
        <v>0.01</v>
      </c>
    </row>
    <row r="30" spans="1:7" ht="15" thickBot="1" x14ac:dyDescent="0.35">
      <c r="A30" t="s">
        <v>349</v>
      </c>
      <c r="B30" t="str">
        <v>Revisión de la información en la plataforma CAMPRO</v>
      </c>
      <c r="C30">
        <v>1</v>
      </c>
      <c r="D30" t="str">
        <f t="shared" si="1"/>
        <v>0</v>
      </c>
      <c r="E30" t="s">
        <v>351</v>
      </c>
      <c r="F30">
        <v>2025</v>
      </c>
      <c r="G30" s="236">
        <v>0.01</v>
      </c>
    </row>
    <row r="31" spans="1:7" x14ac:dyDescent="0.3">
      <c r="A31" t="s">
        <v>349</v>
      </c>
      <c r="B31" t="str">
        <v>Certificación ambiental para la habilitación de centros de diagnostico automotor - CDA</v>
      </c>
      <c r="C31">
        <v>0</v>
      </c>
      <c r="D31" t="str">
        <f t="shared" si="1"/>
        <v>1</v>
      </c>
      <c r="E31" t="s">
        <v>351</v>
      </c>
      <c r="F31">
        <v>2025</v>
      </c>
      <c r="G31" s="236">
        <v>0.01</v>
      </c>
    </row>
    <row r="32" spans="1:7" ht="15" thickBot="1" x14ac:dyDescent="0.35">
      <c r="A32" t="s">
        <v>349</v>
      </c>
      <c r="B32" t="str">
        <v>Combustibles</v>
      </c>
      <c r="C32">
        <v>1</v>
      </c>
      <c r="D32" t="str">
        <f t="shared" si="1"/>
        <v>0</v>
      </c>
      <c r="E32" t="s">
        <v>351</v>
      </c>
      <c r="F32">
        <v>2025</v>
      </c>
      <c r="G32" s="226">
        <v>0.01</v>
      </c>
    </row>
    <row r="33" spans="1:7" ht="15" thickBot="1" x14ac:dyDescent="0.35">
      <c r="A33" t="s">
        <v>349</v>
      </c>
      <c r="B33" t="str">
        <v>SSL-PM-02-RG-01 Matriz de Identificación sustancia quimica</v>
      </c>
      <c r="C33">
        <v>0</v>
      </c>
      <c r="D33" t="str">
        <f t="shared" si="1"/>
        <v>1</v>
      </c>
      <c r="E33" t="s">
        <v>351</v>
      </c>
      <c r="F33">
        <v>2025</v>
      </c>
      <c r="G33" s="240">
        <v>8.7500000000000008E-3</v>
      </c>
    </row>
    <row r="34" spans="1:7" ht="15" thickBot="1" x14ac:dyDescent="0.35">
      <c r="A34" t="s">
        <v>349</v>
      </c>
      <c r="B34" t="str">
        <v>Matriz de compatibilidad de acuerdo a las sustancias quimicas que se manejan</v>
      </c>
      <c r="C34">
        <v>1</v>
      </c>
      <c r="D34" t="str">
        <f t="shared" si="1"/>
        <v>0</v>
      </c>
      <c r="E34" t="s">
        <v>351</v>
      </c>
      <c r="F34">
        <v>2025</v>
      </c>
      <c r="G34" s="240">
        <v>8.7500000000000008E-3</v>
      </c>
    </row>
    <row r="35" spans="1:7" ht="15" thickBot="1" x14ac:dyDescent="0.35">
      <c r="A35" t="s">
        <v>349</v>
      </c>
      <c r="B35" t="str">
        <v>Verificación del almacenamiento de las sustancias quimicas de acuerdo al Sistema Globalmente Armonizado (Registro fotografico)</v>
      </c>
      <c r="C35">
        <v>0</v>
      </c>
      <c r="D35" t="str">
        <f t="shared" si="1"/>
        <v>1</v>
      </c>
      <c r="E35" t="s">
        <v>351</v>
      </c>
      <c r="F35">
        <v>2025</v>
      </c>
      <c r="G35" s="240">
        <v>8.7500000000000008E-3</v>
      </c>
    </row>
    <row r="36" spans="1:7" ht="15" thickBot="1" x14ac:dyDescent="0.35">
      <c r="A36" t="s">
        <v>349</v>
      </c>
      <c r="B36" t="str">
        <v>SSL-PM-02-RG-02 Etiquetado de las sustancias quimicas en la sede del proyecto (Servicios generales, almacen, TI, entre otras). (Registro fotografico)</v>
      </c>
      <c r="C36">
        <v>1</v>
      </c>
      <c r="D36" t="str">
        <f t="shared" si="1"/>
        <v>0</v>
      </c>
      <c r="E36" t="s">
        <v>351</v>
      </c>
      <c r="F36">
        <v>2025</v>
      </c>
      <c r="G36" s="240">
        <v>8.7500000000000008E-3</v>
      </c>
    </row>
    <row r="37" spans="1:7" ht="15" thickBot="1" x14ac:dyDescent="0.35">
      <c r="A37" t="s">
        <v>349</v>
      </c>
      <c r="B37" t="str">
        <v>Fichas de seguridad que se utilizan en el proyecto (Resolución 773 de 2021 - Decreto 1496 del 2018  y que cumplan de acuerdo a la NTC 4435)</v>
      </c>
      <c r="C37">
        <v>1</v>
      </c>
      <c r="D37" t="str">
        <f t="shared" si="1"/>
        <v>0</v>
      </c>
      <c r="E37" t="s">
        <v>351</v>
      </c>
      <c r="F37">
        <v>2025</v>
      </c>
      <c r="G37" s="240">
        <v>8.7500000000000008E-3</v>
      </c>
    </row>
    <row r="38" spans="1:7" ht="15" thickBot="1" x14ac:dyDescent="0.35">
      <c r="A38" t="s">
        <v>349</v>
      </c>
      <c r="B38" t="str">
        <v xml:space="preserve">SSL-PM-02-RG-02 Etiquetado de las sustancias quimicas en los vehiculos del proyecto  </v>
      </c>
      <c r="C38">
        <v>0</v>
      </c>
      <c r="D38" t="str">
        <f t="shared" si="1"/>
        <v>1</v>
      </c>
      <c r="E38" t="s">
        <v>351</v>
      </c>
      <c r="F38">
        <v>2025</v>
      </c>
      <c r="G38" s="240">
        <v>8.7500000000000008E-3</v>
      </c>
    </row>
    <row r="39" spans="1:7" ht="15" thickBot="1" x14ac:dyDescent="0.35">
      <c r="A39" t="s">
        <v>349</v>
      </c>
      <c r="B39" t="str">
        <v>SSL-PM-02-RG-03 Tarjeta de emergencia (para el transporte de sustancias quimicas)</v>
      </c>
      <c r="C39">
        <v>1</v>
      </c>
      <c r="D39" t="str">
        <f t="shared" si="1"/>
        <v>0</v>
      </c>
      <c r="E39" t="s">
        <v>351</v>
      </c>
      <c r="F39">
        <v>2025</v>
      </c>
      <c r="G39" s="240">
        <v>8.7500000000000008E-3</v>
      </c>
    </row>
    <row r="40" spans="1:7" ht="15" thickBot="1" x14ac:dyDescent="0.35">
      <c r="A40" t="s">
        <v>349</v>
      </c>
      <c r="B40" t="str">
        <v>Cumplimiento al rotulado de los vehiculos que transportan sustancias (Decreto 1609/2002)</v>
      </c>
      <c r="C40">
        <v>1</v>
      </c>
      <c r="D40" t="str">
        <f t="shared" si="1"/>
        <v>0</v>
      </c>
      <c r="E40" t="s">
        <v>351</v>
      </c>
      <c r="F40">
        <v>2025</v>
      </c>
      <c r="G40" s="240">
        <v>8.7500000000000008E-3</v>
      </c>
    </row>
    <row r="41" spans="1:7" ht="15" thickBot="1" x14ac:dyDescent="0.35">
      <c r="A41" t="s">
        <v>349</v>
      </c>
      <c r="B41" t="str">
        <v>SSL-PM-14-RG-05 Guion para el desarrollo del simulacro</v>
      </c>
      <c r="C41">
        <v>2</v>
      </c>
      <c r="D41" t="str">
        <f t="shared" si="1"/>
        <v>1</v>
      </c>
      <c r="E41" t="s">
        <v>351</v>
      </c>
      <c r="F41">
        <v>2025</v>
      </c>
      <c r="G41" s="240">
        <v>1.4E-2</v>
      </c>
    </row>
    <row r="42" spans="1:7" ht="15" thickBot="1" x14ac:dyDescent="0.35">
      <c r="A42" t="s">
        <v>349</v>
      </c>
      <c r="B42" t="str">
        <v>SGA-PR-02-RG-03 Informe de simulacro de emergencias ambientales.</v>
      </c>
      <c r="C42">
        <v>2</v>
      </c>
      <c r="D42" t="str">
        <f t="shared" si="1"/>
        <v>1</v>
      </c>
      <c r="E42" t="s">
        <v>351</v>
      </c>
      <c r="F42">
        <v>2025</v>
      </c>
      <c r="G42" s="240">
        <v>1.4E-2</v>
      </c>
    </row>
    <row r="43" spans="1:7" ht="15" thickBot="1" x14ac:dyDescent="0.35">
      <c r="A43" t="s">
        <v>349</v>
      </c>
      <c r="B43" t="str">
        <v>Documento donde se establece los PONS aplicables al contrato</v>
      </c>
      <c r="C43">
        <v>2</v>
      </c>
      <c r="D43" t="str">
        <f t="shared" si="1"/>
        <v>1</v>
      </c>
      <c r="E43" t="s">
        <v>351</v>
      </c>
      <c r="F43">
        <v>2025</v>
      </c>
      <c r="G43" s="240">
        <v>1.4E-2</v>
      </c>
    </row>
    <row r="44" spans="1:7" ht="15" thickBot="1" x14ac:dyDescent="0.35">
      <c r="A44" t="s">
        <v>349</v>
      </c>
      <c r="B44" t="str">
        <v>SGA-PR-02-RG-02 Investigación de causalidad de emergencias ambientales</v>
      </c>
      <c r="C44">
        <v>1</v>
      </c>
      <c r="D44" t="str">
        <f t="shared" si="1"/>
        <v>0</v>
      </c>
      <c r="E44" t="s">
        <v>351</v>
      </c>
      <c r="F44">
        <v>2025</v>
      </c>
      <c r="G44" s="240">
        <v>1.4E-2</v>
      </c>
    </row>
    <row r="45" spans="1:7" ht="15" thickBot="1" x14ac:dyDescent="0.35">
      <c r="A45" t="s">
        <v>349</v>
      </c>
      <c r="B45" t="str">
        <v>SGA-PR-02-RG-04 Base de incidentes ambientales</v>
      </c>
      <c r="C45">
        <v>1</v>
      </c>
      <c r="D45" t="str">
        <f t="shared" si="1"/>
        <v>0</v>
      </c>
      <c r="E45" t="s">
        <v>351</v>
      </c>
      <c r="F45">
        <v>2025</v>
      </c>
      <c r="G45" s="240">
        <v>1.4E-2</v>
      </c>
    </row>
    <row r="46" spans="1:7" ht="15" thickBot="1" x14ac:dyDescent="0.35">
      <c r="A46" t="s">
        <v>349</v>
      </c>
      <c r="B46" t="str">
        <v>Inducción y reinducción</v>
      </c>
      <c r="C46">
        <v>1</v>
      </c>
      <c r="D46" t="str">
        <f t="shared" ref="D46:D64" si="2">IF(C46=1,"0","1")</f>
        <v>0</v>
      </c>
      <c r="E46" t="s">
        <v>351</v>
      </c>
      <c r="F46">
        <v>2025</v>
      </c>
      <c r="G46" s="227">
        <v>0.05</v>
      </c>
    </row>
    <row r="47" spans="1:7" ht="15" thickBot="1" x14ac:dyDescent="0.35">
      <c r="A47" t="s">
        <v>349</v>
      </c>
      <c r="B47" t="str">
        <v>Inspecciones ambiental en terreno</v>
      </c>
      <c r="C47">
        <v>1</v>
      </c>
      <c r="D47" t="str">
        <f t="shared" si="2"/>
        <v>0</v>
      </c>
      <c r="E47" t="s">
        <v>351</v>
      </c>
      <c r="F47">
        <v>2025</v>
      </c>
      <c r="G47" s="248">
        <v>2.3300000000000001E-2</v>
      </c>
    </row>
    <row r="48" spans="1:7" ht="15" thickBot="1" x14ac:dyDescent="0.35">
      <c r="A48" t="s">
        <v>349</v>
      </c>
      <c r="B48" t="str">
        <v>Inspecciones de kit de derrames</v>
      </c>
      <c r="C48">
        <v>1</v>
      </c>
      <c r="D48" t="str">
        <f t="shared" si="2"/>
        <v>0</v>
      </c>
      <c r="E48" t="s">
        <v>351</v>
      </c>
      <c r="F48">
        <v>2025</v>
      </c>
      <c r="G48" s="248">
        <v>2.3300000000000001E-2</v>
      </c>
    </row>
    <row r="49" spans="1:7" ht="15" thickBot="1" x14ac:dyDescent="0.35">
      <c r="A49" t="s">
        <v>349</v>
      </c>
      <c r="B49" t="str">
        <v>Inspecciones localivas ambientales</v>
      </c>
      <c r="C49">
        <v>1</v>
      </c>
      <c r="D49" t="str">
        <f t="shared" si="2"/>
        <v>0</v>
      </c>
      <c r="E49" t="s">
        <v>351</v>
      </c>
      <c r="F49">
        <v>2025</v>
      </c>
      <c r="G49" s="240">
        <v>2.3300000000000001E-2</v>
      </c>
    </row>
    <row r="50" spans="1:7" x14ac:dyDescent="0.3">
      <c r="A50" t="s">
        <v>349</v>
      </c>
      <c r="B50" t="str">
        <v>Informe del desempeño ambiental del contrato (Indicadores, practicas sostenibles, hallazgos, entre otros)</v>
      </c>
      <c r="C50">
        <v>2</v>
      </c>
      <c r="D50" t="str">
        <f t="shared" si="2"/>
        <v>1</v>
      </c>
      <c r="E50" t="s">
        <v>351</v>
      </c>
      <c r="F50">
        <v>2025</v>
      </c>
      <c r="G50" s="248">
        <v>3.5000000000000003E-2</v>
      </c>
    </row>
    <row r="51" spans="1:7" ht="15" thickBot="1" x14ac:dyDescent="0.35">
      <c r="A51" t="s">
        <v>349</v>
      </c>
      <c r="B51" t="str">
        <v>Comunicación del desempeño ambiental a colaboradores</v>
      </c>
      <c r="C51">
        <v>2</v>
      </c>
      <c r="D51" t="str">
        <f t="shared" si="2"/>
        <v>1</v>
      </c>
      <c r="E51" t="s">
        <v>351</v>
      </c>
      <c r="F51">
        <v>2025</v>
      </c>
      <c r="G51" s="249">
        <v>3.5000000000000003E-2</v>
      </c>
    </row>
    <row r="52" spans="1:7" ht="15" thickBot="1" x14ac:dyDescent="0.35">
      <c r="A52" t="s">
        <v>349</v>
      </c>
      <c r="B52" t="str">
        <v>SGA-PL-01-RG-05 Lista de chequeo de cumplimiento ambiental de proveedores (Sustancias quimicas, Saneamiento básico, Residuos peligrosos, RCD, CDA, Estaciones de servicio, Laboratorios - Cromatografia; entre otros)</v>
      </c>
      <c r="C52">
        <v>1</v>
      </c>
      <c r="D52" t="str">
        <f t="shared" si="2"/>
        <v>0</v>
      </c>
      <c r="E52" t="s">
        <v>351</v>
      </c>
      <c r="F52">
        <v>2025</v>
      </c>
      <c r="G52" s="248">
        <v>5.0000000000000001E-3</v>
      </c>
    </row>
    <row r="53" spans="1:7" ht="15" thickBot="1" x14ac:dyDescent="0.35">
      <c r="A53" t="s">
        <v>349</v>
      </c>
      <c r="B53" t="str">
        <v>Soportes del cumplimiento ambiental de cada proveedor</v>
      </c>
      <c r="C53">
        <v>2</v>
      </c>
      <c r="D53" t="str">
        <f t="shared" si="2"/>
        <v>1</v>
      </c>
      <c r="E53" t="s">
        <v>351</v>
      </c>
      <c r="F53">
        <v>2025</v>
      </c>
      <c r="G53" s="248">
        <v>5.0000000000000001E-3</v>
      </c>
    </row>
    <row r="54" spans="1:7" ht="15" thickBot="1" x14ac:dyDescent="0.35">
      <c r="A54" t="s">
        <v>349</v>
      </c>
      <c r="B54" t="str">
        <v>Seguimiento y Control Acciones Correctivas y Oportunidades de Mejora</v>
      </c>
      <c r="C54">
        <v>2</v>
      </c>
      <c r="D54" t="str">
        <f t="shared" si="2"/>
        <v>1</v>
      </c>
      <c r="E54" t="s">
        <v>351</v>
      </c>
      <c r="F54">
        <v>2025</v>
      </c>
      <c r="G54" s="248">
        <v>3.5000000000000003E-2</v>
      </c>
    </row>
    <row r="55" spans="1:7" ht="15" thickBot="1" x14ac:dyDescent="0.35">
      <c r="A55" t="s">
        <v>349</v>
      </c>
      <c r="B55" t="str">
        <v>Evidencias de cierre de hallazgo</v>
      </c>
      <c r="C55">
        <v>2</v>
      </c>
      <c r="D55" t="str">
        <f t="shared" si="2"/>
        <v>1</v>
      </c>
      <c r="E55" t="s">
        <v>351</v>
      </c>
      <c r="F55">
        <v>2025</v>
      </c>
      <c r="G55" s="248">
        <v>3.5000000000000003E-2</v>
      </c>
    </row>
    <row r="56" spans="1:7" ht="15" thickBot="1" x14ac:dyDescent="0.35">
      <c r="A56" t="s">
        <v>349</v>
      </c>
      <c r="B56" t="str">
        <v>Residuos</v>
      </c>
      <c r="C56">
        <v>1</v>
      </c>
      <c r="D56" t="str">
        <f t="shared" si="2"/>
        <v>0</v>
      </c>
      <c r="E56" t="s">
        <v>351</v>
      </c>
      <c r="F56">
        <v>2025</v>
      </c>
      <c r="G56" s="240">
        <v>3.3500000000000002E-2</v>
      </c>
    </row>
    <row r="57" spans="1:7" ht="15" thickBot="1" x14ac:dyDescent="0.35">
      <c r="A57" t="s">
        <v>349</v>
      </c>
      <c r="B57" t="str">
        <v>Emisiones y combustible</v>
      </c>
      <c r="C57">
        <v>1</v>
      </c>
      <c r="D57" t="str">
        <f t="shared" si="2"/>
        <v>0</v>
      </c>
      <c r="E57" t="s">
        <v>351</v>
      </c>
      <c r="F57">
        <v>2025</v>
      </c>
      <c r="G57" s="240">
        <v>3.3300000000000003E-2</v>
      </c>
    </row>
    <row r="58" spans="1:7" ht="15" thickBot="1" x14ac:dyDescent="0.35">
      <c r="A58" t="s">
        <v>349</v>
      </c>
      <c r="B58" t="str">
        <v>Saneamiento básico</v>
      </c>
      <c r="C58">
        <v>1</v>
      </c>
      <c r="D58" t="str">
        <f t="shared" si="2"/>
        <v>0</v>
      </c>
      <c r="E58" t="s">
        <v>351</v>
      </c>
      <c r="F58">
        <v>2025</v>
      </c>
      <c r="G58" s="240">
        <v>3.3300000000000003E-2</v>
      </c>
    </row>
    <row r="59" spans="1:7" ht="15" thickBot="1" x14ac:dyDescent="0.35">
      <c r="A59" t="s">
        <v>349</v>
      </c>
      <c r="B59" t="str">
        <v>Inspecciones</v>
      </c>
      <c r="C59">
        <v>1</v>
      </c>
      <c r="D59" t="str">
        <f t="shared" si="2"/>
        <v>0</v>
      </c>
      <c r="E59" t="s">
        <v>351</v>
      </c>
      <c r="F59">
        <v>2025</v>
      </c>
      <c r="G59" s="240">
        <v>3.3300000000000003E-2</v>
      </c>
    </row>
    <row r="60" spans="1:7" ht="15" thickBot="1" x14ac:dyDescent="0.35">
      <c r="A60" t="s">
        <v>349</v>
      </c>
      <c r="B60" t="str">
        <v>Practicas</v>
      </c>
      <c r="C60">
        <v>1</v>
      </c>
      <c r="D60" t="str">
        <f t="shared" si="2"/>
        <v>0</v>
      </c>
      <c r="E60" t="s">
        <v>351</v>
      </c>
      <c r="F60">
        <v>2025</v>
      </c>
      <c r="G60" s="240">
        <v>3.3300000000000003E-2</v>
      </c>
    </row>
    <row r="61" spans="1:7" ht="15" thickBot="1" x14ac:dyDescent="0.35">
      <c r="A61" t="s">
        <v>349</v>
      </c>
      <c r="B61" t="str">
        <v>Formaciones</v>
      </c>
      <c r="C61">
        <v>1</v>
      </c>
      <c r="D61" t="str">
        <f t="shared" si="2"/>
        <v>0</v>
      </c>
      <c r="E61" t="s">
        <v>351</v>
      </c>
      <c r="F61">
        <v>2025</v>
      </c>
      <c r="G61" s="240">
        <v>3.3300000000000003E-2</v>
      </c>
    </row>
    <row r="62" spans="1:7" x14ac:dyDescent="0.3">
      <c r="A62" t="s">
        <v>349</v>
      </c>
      <c r="B62" t="str" cm="1">
        <f t="array" ref="B62:B120">'MTTO (2)'!C9:C67</f>
        <v>SIG-MG-01-RG-02 Matriz DOFA</v>
      </c>
      <c r="C62" cm="1">
        <f t="array" ref="C62:C120">'MTTO (2)'!E9:E67</f>
        <v>1</v>
      </c>
      <c r="D62" t="str">
        <f t="shared" si="2"/>
        <v>0</v>
      </c>
      <c r="E62" t="s">
        <v>352</v>
      </c>
      <c r="F62">
        <v>2025</v>
      </c>
      <c r="G62" s="227">
        <v>0.02</v>
      </c>
    </row>
    <row r="63" spans="1:7" ht="15" thickBot="1" x14ac:dyDescent="0.35">
      <c r="A63" t="s">
        <v>349</v>
      </c>
      <c r="B63" t="str">
        <v>Matriz de partes interesadas</v>
      </c>
      <c r="C63">
        <v>1</v>
      </c>
      <c r="D63" t="str">
        <f t="shared" si="2"/>
        <v>0</v>
      </c>
      <c r="E63" t="s">
        <v>352</v>
      </c>
      <c r="F63">
        <v>2025</v>
      </c>
      <c r="G63" s="228">
        <v>0.02</v>
      </c>
    </row>
    <row r="64" spans="1:7" x14ac:dyDescent="0.3">
      <c r="A64" t="s">
        <v>349</v>
      </c>
      <c r="B64" t="str">
        <v>Matriz de riesgos y oportunidades</v>
      </c>
      <c r="C64">
        <v>1</v>
      </c>
      <c r="D64" t="str">
        <f t="shared" si="2"/>
        <v>0</v>
      </c>
      <c r="E64" t="s">
        <v>352</v>
      </c>
      <c r="F64">
        <v>2025</v>
      </c>
      <c r="G64" s="237">
        <v>2.3300000000000001E-2</v>
      </c>
    </row>
    <row r="65" spans="1:7" x14ac:dyDescent="0.3">
      <c r="A65" t="s">
        <v>349</v>
      </c>
      <c r="B65" t="str">
        <v>Matriz de identificación de aspectos e impactos ambientales</v>
      </c>
      <c r="C65">
        <v>1</v>
      </c>
      <c r="D65" t="str">
        <f t="shared" ref="D65:D125" si="3">IF(C65=1,"0","1")</f>
        <v>0</v>
      </c>
      <c r="E65" t="s">
        <v>352</v>
      </c>
      <c r="F65">
        <v>2025</v>
      </c>
      <c r="G65" s="237">
        <v>2.3300000000000001E-2</v>
      </c>
    </row>
    <row r="66" spans="1:7" ht="15" thickBot="1" x14ac:dyDescent="0.35">
      <c r="A66" t="s">
        <v>349</v>
      </c>
      <c r="B66" t="str">
        <v>Divulgación de la Matriz de identificación de aspectos e impactos ambientales</v>
      </c>
      <c r="C66">
        <v>1</v>
      </c>
      <c r="D66" t="str">
        <f t="shared" si="3"/>
        <v>0</v>
      </c>
      <c r="E66" t="s">
        <v>352</v>
      </c>
      <c r="F66">
        <v>2025</v>
      </c>
      <c r="G66" s="237">
        <v>2.3300000000000001E-2</v>
      </c>
    </row>
    <row r="67" spans="1:7" ht="15" thickBot="1" x14ac:dyDescent="0.35">
      <c r="A67" t="s">
        <v>349</v>
      </c>
      <c r="B67" t="str">
        <v>Presupuesto para la implementación del Sistema de Gestión Ambiental</v>
      </c>
      <c r="C67">
        <v>1</v>
      </c>
      <c r="D67" t="str">
        <f t="shared" si="3"/>
        <v>0</v>
      </c>
      <c r="E67" t="s">
        <v>352</v>
      </c>
      <c r="F67">
        <v>2025</v>
      </c>
      <c r="G67" s="231">
        <v>0.02</v>
      </c>
    </row>
    <row r="68" spans="1:7" ht="15" thickBot="1" x14ac:dyDescent="0.35">
      <c r="A68" t="s">
        <v>349</v>
      </c>
      <c r="B68" t="str">
        <v>Matriz de comunicaciones externas</v>
      </c>
      <c r="C68">
        <v>1</v>
      </c>
      <c r="D68" t="str">
        <f t="shared" si="3"/>
        <v>0</v>
      </c>
      <c r="E68" t="s">
        <v>352</v>
      </c>
      <c r="F68">
        <v>2025</v>
      </c>
      <c r="G68" s="231">
        <v>0.02</v>
      </c>
    </row>
    <row r="69" spans="1:7" ht="15" thickBot="1" x14ac:dyDescent="0.35">
      <c r="A69" t="s">
        <v>349</v>
      </c>
      <c r="B69" t="str">
        <v>Verificación de las instalaciones del centro de acopio</v>
      </c>
      <c r="C69">
        <v>1</v>
      </c>
      <c r="D69" t="str">
        <f t="shared" si="3"/>
        <v>0</v>
      </c>
      <c r="E69" t="s">
        <v>352</v>
      </c>
      <c r="F69">
        <v>2025</v>
      </c>
      <c r="G69" s="227">
        <v>0.01</v>
      </c>
    </row>
    <row r="70" spans="1:7" ht="15" thickBot="1" x14ac:dyDescent="0.35">
      <c r="A70" t="s">
        <v>349</v>
      </c>
      <c r="B70" t="str">
        <v xml:space="preserve">Aforo de residuos ordinarios </v>
      </c>
      <c r="C70">
        <v>1</v>
      </c>
      <c r="D70" t="str">
        <f t="shared" si="3"/>
        <v>0</v>
      </c>
      <c r="E70" t="s">
        <v>352</v>
      </c>
      <c r="F70">
        <v>2025</v>
      </c>
      <c r="G70" s="227">
        <v>0.01</v>
      </c>
    </row>
    <row r="71" spans="1:7" ht="15" thickBot="1" x14ac:dyDescent="0.35">
      <c r="A71" t="s">
        <v>349</v>
      </c>
      <c r="B71" t="str">
        <v>Orden y aseo del centro de acopio</v>
      </c>
      <c r="C71">
        <v>1</v>
      </c>
      <c r="D71" t="str">
        <f t="shared" si="3"/>
        <v>0</v>
      </c>
      <c r="E71" t="s">
        <v>352</v>
      </c>
      <c r="F71">
        <v>2025</v>
      </c>
      <c r="G71" s="227">
        <v>0.01</v>
      </c>
    </row>
    <row r="72" spans="1:7" ht="15" thickBot="1" x14ac:dyDescent="0.35">
      <c r="A72" t="s">
        <v>349</v>
      </c>
      <c r="B72" t="str">
        <v>Recolección de residuos aprovechables (SGA-PM-01-RG-02 Venta de material reciclable y/o donación)</v>
      </c>
      <c r="C72">
        <v>1</v>
      </c>
      <c r="D72" t="str">
        <f t="shared" si="3"/>
        <v>0</v>
      </c>
      <c r="E72" t="s">
        <v>352</v>
      </c>
      <c r="F72">
        <v>2025</v>
      </c>
      <c r="G72" s="227">
        <v>0.01</v>
      </c>
    </row>
    <row r="73" spans="1:7" ht="15" thickBot="1" x14ac:dyDescent="0.35">
      <c r="A73" t="s">
        <v>349</v>
      </c>
      <c r="B73" t="str">
        <v xml:space="preserve">Licencias de empresas de recolección , transporte y disposición de residuos peligrosos </v>
      </c>
      <c r="C73">
        <v>1</v>
      </c>
      <c r="D73" t="str">
        <f t="shared" si="3"/>
        <v>0</v>
      </c>
      <c r="E73" t="s">
        <v>352</v>
      </c>
      <c r="F73">
        <v>2025</v>
      </c>
      <c r="G73" s="227">
        <v>0.01</v>
      </c>
    </row>
    <row r="74" spans="1:7" ht="15" thickBot="1" x14ac:dyDescent="0.35">
      <c r="A74" t="s">
        <v>349</v>
      </c>
      <c r="B74" t="str">
        <v>Recoleccción de residuos peligrosos (SGA-PL-02-RG-01 Entrega y verificación  de residuos peligrosos)</v>
      </c>
      <c r="C74">
        <v>1</v>
      </c>
      <c r="D74" t="str">
        <f t="shared" si="3"/>
        <v>0</v>
      </c>
      <c r="E74" t="s">
        <v>352</v>
      </c>
      <c r="F74">
        <v>2025</v>
      </c>
      <c r="G74" s="227">
        <v>0.01</v>
      </c>
    </row>
    <row r="75" spans="1:7" ht="15" thickBot="1" x14ac:dyDescent="0.35">
      <c r="A75" t="s">
        <v>349</v>
      </c>
      <c r="B75" t="str">
        <v>Manifiestos de carga</v>
      </c>
      <c r="C75">
        <v>1</v>
      </c>
      <c r="D75" t="str">
        <f t="shared" si="3"/>
        <v>0</v>
      </c>
      <c r="E75" t="s">
        <v>352</v>
      </c>
      <c r="F75">
        <v>2025</v>
      </c>
      <c r="G75" s="227">
        <v>0.01</v>
      </c>
    </row>
    <row r="76" spans="1:7" ht="15" thickBot="1" x14ac:dyDescent="0.35">
      <c r="A76" t="s">
        <v>349</v>
      </c>
      <c r="B76" t="str">
        <v xml:space="preserve">Recolección de aguas residuales de baños portatiles </v>
      </c>
      <c r="C76">
        <v>1</v>
      </c>
      <c r="D76" t="str">
        <f t="shared" si="3"/>
        <v>0</v>
      </c>
      <c r="E76" t="s">
        <v>352</v>
      </c>
      <c r="F76">
        <v>2025</v>
      </c>
      <c r="G76" s="227">
        <v>0.01</v>
      </c>
    </row>
    <row r="77" spans="1:7" ht="15" thickBot="1" x14ac:dyDescent="0.35">
      <c r="A77" t="s">
        <v>349</v>
      </c>
      <c r="B77" t="str">
        <v>Actualización del registro SGA-PM-01-RG-01 Control de generación y disposición de residuos</v>
      </c>
      <c r="C77">
        <v>1</v>
      </c>
      <c r="D77" t="str">
        <f t="shared" si="3"/>
        <v>0</v>
      </c>
      <c r="E77" t="s">
        <v>352</v>
      </c>
      <c r="F77">
        <v>2025</v>
      </c>
      <c r="G77" s="227">
        <v>0.01</v>
      </c>
    </row>
    <row r="78" spans="1:7" x14ac:dyDescent="0.3">
      <c r="A78" t="s">
        <v>349</v>
      </c>
      <c r="B78" t="str">
        <v xml:space="preserve">Licencias y certificados de disposición final de los talleres que realizan mantenimiento a los vehiculos </v>
      </c>
      <c r="C78">
        <v>1</v>
      </c>
      <c r="D78" t="str">
        <f t="shared" si="3"/>
        <v>0</v>
      </c>
      <c r="E78" t="s">
        <v>352</v>
      </c>
      <c r="F78">
        <v>2025</v>
      </c>
      <c r="G78" s="227">
        <v>0.01</v>
      </c>
    </row>
    <row r="79" spans="1:7" x14ac:dyDescent="0.3">
      <c r="A79" t="s">
        <v>349</v>
      </c>
      <c r="B79" t="str">
        <v>Control de plagas (roedores)</v>
      </c>
      <c r="C79">
        <v>1</v>
      </c>
      <c r="D79" t="str">
        <f t="shared" si="3"/>
        <v>0</v>
      </c>
      <c r="E79" t="s">
        <v>352</v>
      </c>
      <c r="F79">
        <v>2025</v>
      </c>
      <c r="G79" s="238">
        <v>1.4E-2</v>
      </c>
    </row>
    <row r="80" spans="1:7" x14ac:dyDescent="0.3">
      <c r="A80" t="s">
        <v>349</v>
      </c>
      <c r="B80" t="str">
        <v>Fumigación general (Vectores)</v>
      </c>
      <c r="C80">
        <v>1</v>
      </c>
      <c r="D80" t="str">
        <f t="shared" si="3"/>
        <v>0</v>
      </c>
      <c r="E80" t="s">
        <v>352</v>
      </c>
      <c r="F80">
        <v>2025</v>
      </c>
      <c r="G80" s="238">
        <v>1.4E-2</v>
      </c>
    </row>
    <row r="81" spans="1:7" x14ac:dyDescent="0.3">
      <c r="A81" t="s">
        <v>349</v>
      </c>
      <c r="B81" t="str">
        <v>Lavado de tanques</v>
      </c>
      <c r="C81">
        <v>1</v>
      </c>
      <c r="D81" t="str">
        <f t="shared" si="3"/>
        <v>0</v>
      </c>
      <c r="E81" t="s">
        <v>352</v>
      </c>
      <c r="F81">
        <v>2025</v>
      </c>
      <c r="G81" s="238">
        <v>1.4E-2</v>
      </c>
    </row>
    <row r="82" spans="1:7" x14ac:dyDescent="0.3">
      <c r="A82" t="s">
        <v>349</v>
      </c>
      <c r="B82" t="str">
        <v>Análisis e informe de agua potable (Laboratorio acreditado por el IDEAM)</v>
      </c>
      <c r="C82">
        <v>2</v>
      </c>
      <c r="D82" t="str">
        <f t="shared" si="3"/>
        <v>1</v>
      </c>
      <c r="E82" t="s">
        <v>352</v>
      </c>
      <c r="F82">
        <v>2025</v>
      </c>
      <c r="G82" s="238">
        <v>1.4E-2</v>
      </c>
    </row>
    <row r="83" spans="1:7" x14ac:dyDescent="0.3">
      <c r="A83" t="s">
        <v>349</v>
      </c>
      <c r="B83" t="str">
        <v>Mantenimiento de los filtros de agua de las instalaciones de la sede</v>
      </c>
      <c r="C83">
        <v>2</v>
      </c>
      <c r="D83" t="str">
        <f t="shared" si="3"/>
        <v>1</v>
      </c>
      <c r="E83" t="s">
        <v>352</v>
      </c>
      <c r="F83">
        <v>2025</v>
      </c>
      <c r="G83" s="238">
        <v>1.4E-2</v>
      </c>
    </row>
    <row r="84" spans="1:7" x14ac:dyDescent="0.3">
      <c r="A84" t="s">
        <v>349</v>
      </c>
      <c r="B84" t="str">
        <v>Proyectos para la disminuación del impacto ambiental</v>
      </c>
      <c r="C84">
        <v>2</v>
      </c>
      <c r="D84" t="str">
        <f t="shared" si="3"/>
        <v>1</v>
      </c>
      <c r="E84" t="s">
        <v>352</v>
      </c>
      <c r="F84">
        <v>2025</v>
      </c>
      <c r="G84" s="238">
        <v>6.6600000000000001E-3</v>
      </c>
    </row>
    <row r="85" spans="1:7" x14ac:dyDescent="0.3">
      <c r="A85" t="s">
        <v>349</v>
      </c>
      <c r="B85" t="str">
        <v>Campañas de toma de conciencia en el contrato</v>
      </c>
      <c r="C85">
        <v>1</v>
      </c>
      <c r="D85" t="str">
        <f t="shared" si="3"/>
        <v>0</v>
      </c>
      <c r="E85" t="s">
        <v>352</v>
      </c>
      <c r="F85">
        <v>2025</v>
      </c>
      <c r="G85" s="238">
        <v>6.6600000000000001E-3</v>
      </c>
    </row>
    <row r="86" spans="1:7" ht="15" thickBot="1" x14ac:dyDescent="0.35">
      <c r="A86" t="s">
        <v>349</v>
      </c>
      <c r="B86" t="str">
        <v>Charlas o divulgaciones en temas ambientales</v>
      </c>
      <c r="C86">
        <v>1</v>
      </c>
      <c r="D86" t="str">
        <f t="shared" si="3"/>
        <v>0</v>
      </c>
      <c r="E86" t="s">
        <v>352</v>
      </c>
      <c r="F86">
        <v>2025</v>
      </c>
      <c r="G86" s="238">
        <v>6.6600000000000001E-3</v>
      </c>
    </row>
    <row r="87" spans="1:7" ht="15" thickBot="1" x14ac:dyDescent="0.35">
      <c r="A87" t="s">
        <v>349</v>
      </c>
      <c r="B87" t="str">
        <v>Verificación de las revisiones tecnicomecanica de los vehiculos</v>
      </c>
      <c r="C87">
        <v>1</v>
      </c>
      <c r="D87" t="str">
        <f t="shared" si="3"/>
        <v>0</v>
      </c>
      <c r="E87" t="s">
        <v>352</v>
      </c>
      <c r="F87">
        <v>2025</v>
      </c>
      <c r="G87" s="236">
        <v>0.01</v>
      </c>
    </row>
    <row r="88" spans="1:7" ht="15" thickBot="1" x14ac:dyDescent="0.35">
      <c r="A88" t="s">
        <v>349</v>
      </c>
      <c r="B88" t="str">
        <v>Verificaciones de las revisiones tecnicomecanicas de las motos</v>
      </c>
      <c r="C88">
        <v>1</v>
      </c>
      <c r="D88" t="str">
        <f t="shared" si="3"/>
        <v>0</v>
      </c>
      <c r="E88" t="s">
        <v>352</v>
      </c>
      <c r="F88">
        <v>2025</v>
      </c>
      <c r="G88" s="236">
        <v>0.01</v>
      </c>
    </row>
    <row r="89" spans="1:7" ht="15" thickBot="1" x14ac:dyDescent="0.35">
      <c r="A89" t="s">
        <v>349</v>
      </c>
      <c r="B89" t="str">
        <v>Revisión de la información en la plataforma CAMPRO</v>
      </c>
      <c r="C89">
        <v>1</v>
      </c>
      <c r="D89" t="str">
        <f t="shared" si="3"/>
        <v>0</v>
      </c>
      <c r="E89" t="s">
        <v>352</v>
      </c>
      <c r="F89">
        <v>2025</v>
      </c>
      <c r="G89" s="236">
        <v>0.01</v>
      </c>
    </row>
    <row r="90" spans="1:7" x14ac:dyDescent="0.3">
      <c r="A90" t="s">
        <v>349</v>
      </c>
      <c r="B90" t="str">
        <v>Certificación ambiental para la habilitación de centros de diagnostico automotor - CDA</v>
      </c>
      <c r="C90">
        <v>0</v>
      </c>
      <c r="D90" t="str">
        <f t="shared" si="3"/>
        <v>1</v>
      </c>
      <c r="E90" t="s">
        <v>352</v>
      </c>
      <c r="F90">
        <v>2025</v>
      </c>
      <c r="G90" s="236">
        <v>0.01</v>
      </c>
    </row>
    <row r="91" spans="1:7" ht="15" thickBot="1" x14ac:dyDescent="0.35">
      <c r="A91" t="s">
        <v>349</v>
      </c>
      <c r="B91" t="str">
        <v>Combustibles</v>
      </c>
      <c r="C91">
        <v>1</v>
      </c>
      <c r="D91" t="str">
        <f t="shared" si="3"/>
        <v>0</v>
      </c>
      <c r="E91" t="s">
        <v>352</v>
      </c>
      <c r="F91">
        <v>2025</v>
      </c>
      <c r="G91" s="226">
        <v>0.01</v>
      </c>
    </row>
    <row r="92" spans="1:7" ht="15" thickBot="1" x14ac:dyDescent="0.35">
      <c r="A92" t="s">
        <v>349</v>
      </c>
      <c r="B92" t="str">
        <v>SSL-PM-02-RG-01 Matriz de Identificación sustancia quimica</v>
      </c>
      <c r="C92">
        <v>1</v>
      </c>
      <c r="D92" t="str">
        <f t="shared" si="3"/>
        <v>0</v>
      </c>
      <c r="E92" t="s">
        <v>352</v>
      </c>
      <c r="F92">
        <v>2025</v>
      </c>
      <c r="G92" s="240">
        <v>8.7500000000000008E-3</v>
      </c>
    </row>
    <row r="93" spans="1:7" ht="15" thickBot="1" x14ac:dyDescent="0.35">
      <c r="A93" t="s">
        <v>349</v>
      </c>
      <c r="B93" t="str">
        <v>Matriz de compatibilidad de acuerdo a las sustancias quimicas que se manejan</v>
      </c>
      <c r="C93">
        <v>1</v>
      </c>
      <c r="D93" t="str">
        <f t="shared" si="3"/>
        <v>0</v>
      </c>
      <c r="E93" t="s">
        <v>352</v>
      </c>
      <c r="F93">
        <v>2025</v>
      </c>
      <c r="G93" s="240">
        <v>8.7500000000000008E-3</v>
      </c>
    </row>
    <row r="94" spans="1:7" ht="15" thickBot="1" x14ac:dyDescent="0.35">
      <c r="A94" t="s">
        <v>349</v>
      </c>
      <c r="B94" t="str">
        <v>Verificación del almacenamiento de las sustancias quimicas de acuerdo al Sistema Globalmente Armonizado (Registro fotografico)</v>
      </c>
      <c r="C94">
        <v>0</v>
      </c>
      <c r="D94" t="str">
        <f t="shared" si="3"/>
        <v>1</v>
      </c>
      <c r="E94" t="s">
        <v>352</v>
      </c>
      <c r="F94">
        <v>2025</v>
      </c>
      <c r="G94" s="240">
        <v>8.7500000000000008E-3</v>
      </c>
    </row>
    <row r="95" spans="1:7" ht="15" thickBot="1" x14ac:dyDescent="0.35">
      <c r="A95" t="s">
        <v>349</v>
      </c>
      <c r="B95" t="str">
        <v>SSL-PM-02-RG-02 Etiquetado de las sustancias quimicas en la sede del proyecto (Servicios generales, almacen, TI, entre otras). (Registro fotografico)</v>
      </c>
      <c r="C95">
        <v>1</v>
      </c>
      <c r="D95" t="str">
        <f t="shared" si="3"/>
        <v>0</v>
      </c>
      <c r="E95" t="s">
        <v>352</v>
      </c>
      <c r="F95">
        <v>2025</v>
      </c>
      <c r="G95" s="240">
        <v>8.7500000000000008E-3</v>
      </c>
    </row>
    <row r="96" spans="1:7" ht="15" thickBot="1" x14ac:dyDescent="0.35">
      <c r="A96" t="s">
        <v>349</v>
      </c>
      <c r="B96" t="str">
        <v>Fichas de seguridad que se utilizan en el proyecto (Resolución 773 de 2021 - Decreto 1496 del 2018  y que cumplan de acuerdo a la NTC 4435)</v>
      </c>
      <c r="C96">
        <v>1</v>
      </c>
      <c r="D96" t="str">
        <f t="shared" si="3"/>
        <v>0</v>
      </c>
      <c r="E96" t="s">
        <v>352</v>
      </c>
      <c r="F96">
        <v>2025</v>
      </c>
      <c r="G96" s="240">
        <v>8.7500000000000008E-3</v>
      </c>
    </row>
    <row r="97" spans="1:7" ht="15" thickBot="1" x14ac:dyDescent="0.35">
      <c r="A97" t="s">
        <v>349</v>
      </c>
      <c r="B97" t="str">
        <v xml:space="preserve">SSL-PM-02-RG-02 Etiquetado de las sustancias quimicas en los vehiculos del proyecto  </v>
      </c>
      <c r="C97">
        <v>0</v>
      </c>
      <c r="D97" t="str">
        <f t="shared" si="3"/>
        <v>1</v>
      </c>
      <c r="E97" t="s">
        <v>352</v>
      </c>
      <c r="F97">
        <v>2025</v>
      </c>
      <c r="G97" s="240">
        <v>8.7500000000000008E-3</v>
      </c>
    </row>
    <row r="98" spans="1:7" ht="15" thickBot="1" x14ac:dyDescent="0.35">
      <c r="A98" t="s">
        <v>349</v>
      </c>
      <c r="B98" t="str">
        <v>SSL-PM-02-RG-03 Tarjeta de emergencia (para el transporte de sustancias quimicas)</v>
      </c>
      <c r="C98">
        <v>1</v>
      </c>
      <c r="D98" t="str">
        <f t="shared" si="3"/>
        <v>0</v>
      </c>
      <c r="E98" t="s">
        <v>352</v>
      </c>
      <c r="F98">
        <v>2025</v>
      </c>
      <c r="G98" s="240">
        <v>8.7500000000000008E-3</v>
      </c>
    </row>
    <row r="99" spans="1:7" ht="15" thickBot="1" x14ac:dyDescent="0.35">
      <c r="A99" t="s">
        <v>349</v>
      </c>
      <c r="B99" t="str">
        <v>Cumplimiento al rotulado de los vehiculos que transportan sustancias (Decreto 1609/2002)</v>
      </c>
      <c r="C99">
        <v>1</v>
      </c>
      <c r="D99" t="str">
        <f t="shared" si="3"/>
        <v>0</v>
      </c>
      <c r="E99" t="s">
        <v>352</v>
      </c>
      <c r="F99">
        <v>2025</v>
      </c>
      <c r="G99" s="240">
        <v>8.7500000000000008E-3</v>
      </c>
    </row>
    <row r="100" spans="1:7" ht="15" thickBot="1" x14ac:dyDescent="0.35">
      <c r="A100" t="s">
        <v>349</v>
      </c>
      <c r="B100" t="str">
        <v>SSL-PM-14-RG-05 Guion para el desarrollo del simulacro</v>
      </c>
      <c r="C100">
        <v>2</v>
      </c>
      <c r="D100" t="str">
        <f t="shared" si="3"/>
        <v>1</v>
      </c>
      <c r="E100" t="s">
        <v>352</v>
      </c>
      <c r="F100">
        <v>2025</v>
      </c>
      <c r="G100" s="240">
        <v>1.4E-2</v>
      </c>
    </row>
    <row r="101" spans="1:7" ht="15" thickBot="1" x14ac:dyDescent="0.35">
      <c r="A101" t="s">
        <v>349</v>
      </c>
      <c r="B101" t="str">
        <v>SGA-PR-02-RG-03 Informe de simulacro de emergencias ambientales.</v>
      </c>
      <c r="C101">
        <v>2</v>
      </c>
      <c r="D101" t="str">
        <f t="shared" si="3"/>
        <v>1</v>
      </c>
      <c r="E101" t="s">
        <v>352</v>
      </c>
      <c r="F101">
        <v>2025</v>
      </c>
      <c r="G101" s="240">
        <v>1.4E-2</v>
      </c>
    </row>
    <row r="102" spans="1:7" ht="15" thickBot="1" x14ac:dyDescent="0.35">
      <c r="A102" t="s">
        <v>349</v>
      </c>
      <c r="B102" t="str">
        <v>Documento donde se establece los PONS aplicables al contrato</v>
      </c>
      <c r="C102">
        <v>2</v>
      </c>
      <c r="D102" t="str">
        <f t="shared" si="3"/>
        <v>1</v>
      </c>
      <c r="E102" t="s">
        <v>352</v>
      </c>
      <c r="F102">
        <v>2025</v>
      </c>
      <c r="G102" s="240">
        <v>1.4E-2</v>
      </c>
    </row>
    <row r="103" spans="1:7" ht="15" thickBot="1" x14ac:dyDescent="0.35">
      <c r="A103" t="s">
        <v>349</v>
      </c>
      <c r="B103" t="str">
        <v>SGA-PR-02-RG-02 Investigación de causalidad de emergencias ambientales</v>
      </c>
      <c r="C103">
        <v>2</v>
      </c>
      <c r="D103" t="str">
        <f t="shared" si="3"/>
        <v>1</v>
      </c>
      <c r="E103" t="s">
        <v>352</v>
      </c>
      <c r="F103">
        <v>2025</v>
      </c>
      <c r="G103" s="240">
        <v>1.4E-2</v>
      </c>
    </row>
    <row r="104" spans="1:7" ht="15" thickBot="1" x14ac:dyDescent="0.35">
      <c r="A104" t="s">
        <v>349</v>
      </c>
      <c r="B104" t="str">
        <v>SGA-PR-02-RG-04 Base de incidentes ambientales</v>
      </c>
      <c r="C104">
        <v>2</v>
      </c>
      <c r="D104" t="str">
        <f t="shared" si="3"/>
        <v>1</v>
      </c>
      <c r="E104" t="s">
        <v>352</v>
      </c>
      <c r="F104">
        <v>2025</v>
      </c>
      <c r="G104" s="240">
        <v>1.4E-2</v>
      </c>
    </row>
    <row r="105" spans="1:7" ht="15" thickBot="1" x14ac:dyDescent="0.35">
      <c r="A105" t="s">
        <v>349</v>
      </c>
      <c r="B105" t="str">
        <v>Inducción y reinducción</v>
      </c>
      <c r="C105">
        <v>1</v>
      </c>
      <c r="D105" t="str">
        <f t="shared" si="3"/>
        <v>0</v>
      </c>
      <c r="E105" t="s">
        <v>352</v>
      </c>
      <c r="F105">
        <v>2025</v>
      </c>
      <c r="G105" s="227">
        <v>0.05</v>
      </c>
    </row>
    <row r="106" spans="1:7" ht="15" thickBot="1" x14ac:dyDescent="0.35">
      <c r="A106" t="s">
        <v>349</v>
      </c>
      <c r="B106" t="str">
        <v>Inspecciones ambiental en terreno</v>
      </c>
      <c r="C106">
        <v>1</v>
      </c>
      <c r="D106" t="str">
        <f t="shared" si="3"/>
        <v>0</v>
      </c>
      <c r="E106" t="s">
        <v>352</v>
      </c>
      <c r="F106">
        <v>2025</v>
      </c>
      <c r="G106" s="248">
        <v>2.3300000000000001E-2</v>
      </c>
    </row>
    <row r="107" spans="1:7" ht="15" thickBot="1" x14ac:dyDescent="0.35">
      <c r="A107" t="s">
        <v>349</v>
      </c>
      <c r="B107" t="str">
        <v>Inspecciones de kit de derrames</v>
      </c>
      <c r="C107">
        <v>1</v>
      </c>
      <c r="D107" t="str">
        <f t="shared" si="3"/>
        <v>0</v>
      </c>
      <c r="E107" t="s">
        <v>352</v>
      </c>
      <c r="F107">
        <v>2025</v>
      </c>
      <c r="G107" s="248">
        <v>2.3300000000000001E-2</v>
      </c>
    </row>
    <row r="108" spans="1:7" ht="15" thickBot="1" x14ac:dyDescent="0.35">
      <c r="A108" t="s">
        <v>349</v>
      </c>
      <c r="B108" t="str">
        <v>Inspecciones localivas ambientales</v>
      </c>
      <c r="C108">
        <v>1</v>
      </c>
      <c r="D108" t="str">
        <f t="shared" si="3"/>
        <v>0</v>
      </c>
      <c r="E108" t="s">
        <v>352</v>
      </c>
      <c r="F108">
        <v>2025</v>
      </c>
      <c r="G108" s="240">
        <v>2.3300000000000001E-2</v>
      </c>
    </row>
    <row r="109" spans="1:7" x14ac:dyDescent="0.3">
      <c r="A109" t="s">
        <v>349</v>
      </c>
      <c r="B109" t="str">
        <v>Informe del desempeño ambiental del contrato (Indicadores, practicas sostenibles, hallazgos, entre otros)</v>
      </c>
      <c r="C109">
        <v>2</v>
      </c>
      <c r="D109" t="str">
        <f t="shared" si="3"/>
        <v>1</v>
      </c>
      <c r="E109" t="s">
        <v>352</v>
      </c>
      <c r="F109">
        <v>2025</v>
      </c>
      <c r="G109" s="248">
        <v>3.5000000000000003E-2</v>
      </c>
    </row>
    <row r="110" spans="1:7" ht="15" thickBot="1" x14ac:dyDescent="0.35">
      <c r="A110" t="s">
        <v>349</v>
      </c>
      <c r="B110" t="str">
        <v>Comunicación del desempeño ambiental a colaboradores</v>
      </c>
      <c r="C110">
        <v>2</v>
      </c>
      <c r="D110" t="str">
        <f t="shared" si="3"/>
        <v>1</v>
      </c>
      <c r="E110" t="s">
        <v>352</v>
      </c>
      <c r="F110">
        <v>2025</v>
      </c>
      <c r="G110" s="249">
        <v>3.5000000000000003E-2</v>
      </c>
    </row>
    <row r="111" spans="1:7" ht="15" thickBot="1" x14ac:dyDescent="0.35">
      <c r="A111" t="s">
        <v>349</v>
      </c>
      <c r="B111" t="str">
        <v>SGA-PL-01-RG-05 Lista de chequeo de cumplimiento ambiental de proveedores (Sustancias quimicas, Saneamiento básico, Residuos peligrosos, RCD, CDA, Estaciones de servicio, Laboratorios - Cromatografia; entre otros)</v>
      </c>
      <c r="C111">
        <v>2</v>
      </c>
      <c r="D111" t="str">
        <f t="shared" si="3"/>
        <v>1</v>
      </c>
      <c r="E111" t="s">
        <v>352</v>
      </c>
      <c r="F111">
        <v>2025</v>
      </c>
      <c r="G111" s="248">
        <v>5.0000000000000001E-3</v>
      </c>
    </row>
    <row r="112" spans="1:7" ht="15" thickBot="1" x14ac:dyDescent="0.35">
      <c r="A112" t="s">
        <v>349</v>
      </c>
      <c r="B112" t="str">
        <v>Soportes del cumplimiento ambiental de cada proveedor</v>
      </c>
      <c r="C112">
        <v>2</v>
      </c>
      <c r="D112" t="str">
        <f t="shared" si="3"/>
        <v>1</v>
      </c>
      <c r="E112" t="s">
        <v>352</v>
      </c>
      <c r="F112">
        <v>2025</v>
      </c>
      <c r="G112" s="248">
        <v>5.0000000000000001E-3</v>
      </c>
    </row>
    <row r="113" spans="1:7" ht="15" thickBot="1" x14ac:dyDescent="0.35">
      <c r="A113" t="s">
        <v>349</v>
      </c>
      <c r="B113" t="str">
        <v>Seguimiento y Control Acciones Correctivas y Oportunidades de Mejora</v>
      </c>
      <c r="C113">
        <v>2</v>
      </c>
      <c r="D113" t="str">
        <f t="shared" si="3"/>
        <v>1</v>
      </c>
      <c r="E113" t="s">
        <v>352</v>
      </c>
      <c r="F113">
        <v>2025</v>
      </c>
      <c r="G113" s="248">
        <v>3.5000000000000003E-2</v>
      </c>
    </row>
    <row r="114" spans="1:7" ht="15" thickBot="1" x14ac:dyDescent="0.35">
      <c r="A114" t="s">
        <v>349</v>
      </c>
      <c r="B114" t="str">
        <v>Evidencias de cierre de hallazgo</v>
      </c>
      <c r="C114">
        <v>2</v>
      </c>
      <c r="D114" t="str">
        <f t="shared" si="3"/>
        <v>1</v>
      </c>
      <c r="E114" t="s">
        <v>352</v>
      </c>
      <c r="F114">
        <v>2025</v>
      </c>
      <c r="G114" s="248">
        <v>3.5000000000000003E-2</v>
      </c>
    </row>
    <row r="115" spans="1:7" ht="15" thickBot="1" x14ac:dyDescent="0.35">
      <c r="A115" t="s">
        <v>349</v>
      </c>
      <c r="B115" t="str">
        <v>Residuos</v>
      </c>
      <c r="C115">
        <v>1</v>
      </c>
      <c r="D115" t="str">
        <f t="shared" si="3"/>
        <v>0</v>
      </c>
      <c r="E115" t="s">
        <v>352</v>
      </c>
      <c r="F115">
        <v>2025</v>
      </c>
      <c r="G115" s="240">
        <v>3.3500000000000002E-2</v>
      </c>
    </row>
    <row r="116" spans="1:7" ht="15" thickBot="1" x14ac:dyDescent="0.35">
      <c r="A116" t="s">
        <v>349</v>
      </c>
      <c r="B116" t="str">
        <v>Emisiones y combustible</v>
      </c>
      <c r="C116">
        <v>1</v>
      </c>
      <c r="D116" t="str">
        <f t="shared" si="3"/>
        <v>0</v>
      </c>
      <c r="E116" t="s">
        <v>352</v>
      </c>
      <c r="F116">
        <v>2025</v>
      </c>
      <c r="G116" s="240">
        <v>3.3300000000000003E-2</v>
      </c>
    </row>
    <row r="117" spans="1:7" ht="15" thickBot="1" x14ac:dyDescent="0.35">
      <c r="A117" t="s">
        <v>349</v>
      </c>
      <c r="B117" t="str">
        <v>Saneamiento básico</v>
      </c>
      <c r="C117">
        <v>1</v>
      </c>
      <c r="D117" t="str">
        <f t="shared" si="3"/>
        <v>0</v>
      </c>
      <c r="E117" t="s">
        <v>352</v>
      </c>
      <c r="F117">
        <v>2025</v>
      </c>
      <c r="G117" s="240">
        <v>3.3300000000000003E-2</v>
      </c>
    </row>
    <row r="118" spans="1:7" ht="15" thickBot="1" x14ac:dyDescent="0.35">
      <c r="A118" t="s">
        <v>349</v>
      </c>
      <c r="B118" t="str">
        <v>Inspecciones</v>
      </c>
      <c r="C118">
        <v>1</v>
      </c>
      <c r="D118" t="str">
        <f t="shared" si="3"/>
        <v>0</v>
      </c>
      <c r="E118" t="s">
        <v>352</v>
      </c>
      <c r="F118">
        <v>2025</v>
      </c>
      <c r="G118" s="240">
        <v>3.3300000000000003E-2</v>
      </c>
    </row>
    <row r="119" spans="1:7" ht="15" thickBot="1" x14ac:dyDescent="0.35">
      <c r="A119" t="s">
        <v>349</v>
      </c>
      <c r="B119" t="str">
        <v>Practicas</v>
      </c>
      <c r="C119">
        <v>1</v>
      </c>
      <c r="D119" t="str">
        <f t="shared" si="3"/>
        <v>0</v>
      </c>
      <c r="E119" t="s">
        <v>352</v>
      </c>
      <c r="F119">
        <v>2025</v>
      </c>
      <c r="G119" s="240">
        <v>3.3300000000000003E-2</v>
      </c>
    </row>
    <row r="120" spans="1:7" ht="15" thickBot="1" x14ac:dyDescent="0.35">
      <c r="A120" t="s">
        <v>349</v>
      </c>
      <c r="B120" t="str">
        <v>Formaciones</v>
      </c>
      <c r="C120">
        <v>1</v>
      </c>
      <c r="D120" t="str">
        <f t="shared" si="3"/>
        <v>0</v>
      </c>
      <c r="E120" t="s">
        <v>352</v>
      </c>
      <c r="F120">
        <v>2025</v>
      </c>
      <c r="G120" s="240">
        <v>3.3300000000000003E-2</v>
      </c>
    </row>
    <row r="121" spans="1:7" x14ac:dyDescent="0.3">
      <c r="A121" t="s">
        <v>349</v>
      </c>
      <c r="B121" t="str" cm="1">
        <f t="array" ref="B121:B179">'MTTO (2)'!C9:C67</f>
        <v>SIG-MG-01-RG-02 Matriz DOFA</v>
      </c>
      <c r="C121" cm="1">
        <f t="array" ref="C121:C179">'MTTO (2)'!F9:F67</f>
        <v>1</v>
      </c>
      <c r="D121" t="str">
        <f t="shared" si="3"/>
        <v>0</v>
      </c>
      <c r="E121" t="s">
        <v>353</v>
      </c>
      <c r="F121">
        <v>2025</v>
      </c>
      <c r="G121" s="227">
        <v>0.02</v>
      </c>
    </row>
    <row r="122" spans="1:7" ht="15" thickBot="1" x14ac:dyDescent="0.35">
      <c r="A122" t="s">
        <v>349</v>
      </c>
      <c r="B122" t="str">
        <v>Matriz de partes interesadas</v>
      </c>
      <c r="C122">
        <v>1</v>
      </c>
      <c r="D122" t="str">
        <f t="shared" si="3"/>
        <v>0</v>
      </c>
      <c r="E122" t="s">
        <v>353</v>
      </c>
      <c r="F122">
        <v>2025</v>
      </c>
      <c r="G122" s="228">
        <v>0.02</v>
      </c>
    </row>
    <row r="123" spans="1:7" x14ac:dyDescent="0.3">
      <c r="A123" t="s">
        <v>349</v>
      </c>
      <c r="B123" t="str">
        <v>Matriz de riesgos y oportunidades</v>
      </c>
      <c r="C123">
        <v>1</v>
      </c>
      <c r="D123" t="str">
        <f t="shared" si="3"/>
        <v>0</v>
      </c>
      <c r="E123" t="s">
        <v>353</v>
      </c>
      <c r="F123">
        <v>2025</v>
      </c>
      <c r="G123" s="237">
        <v>2.3300000000000001E-2</v>
      </c>
    </row>
    <row r="124" spans="1:7" x14ac:dyDescent="0.3">
      <c r="A124" t="s">
        <v>349</v>
      </c>
      <c r="B124" t="str">
        <v>Matriz de identificación de aspectos e impactos ambientales</v>
      </c>
      <c r="C124">
        <v>1</v>
      </c>
      <c r="D124" t="str">
        <f t="shared" si="3"/>
        <v>0</v>
      </c>
      <c r="E124" t="s">
        <v>353</v>
      </c>
      <c r="F124">
        <v>2025</v>
      </c>
      <c r="G124" s="237">
        <v>2.3300000000000001E-2</v>
      </c>
    </row>
    <row r="125" spans="1:7" ht="15" thickBot="1" x14ac:dyDescent="0.35">
      <c r="A125" t="s">
        <v>349</v>
      </c>
      <c r="B125" t="str">
        <v>Divulgación de la Matriz de identificación de aspectos e impactos ambientales</v>
      </c>
      <c r="C125">
        <v>1</v>
      </c>
      <c r="D125" t="str">
        <f t="shared" si="3"/>
        <v>0</v>
      </c>
      <c r="E125" t="s">
        <v>353</v>
      </c>
      <c r="F125">
        <v>2025</v>
      </c>
      <c r="G125" s="237">
        <v>2.3300000000000001E-2</v>
      </c>
    </row>
    <row r="126" spans="1:7" ht="15" thickBot="1" x14ac:dyDescent="0.35">
      <c r="A126" t="s">
        <v>349</v>
      </c>
      <c r="B126" t="str">
        <v>Presupuesto para la implementación del Sistema de Gestión Ambiental</v>
      </c>
      <c r="C126">
        <v>1</v>
      </c>
      <c r="D126" t="str">
        <f t="shared" ref="D126:D186" si="4">IF(C126=1,"0","1")</f>
        <v>0</v>
      </c>
      <c r="E126" t="s">
        <v>353</v>
      </c>
      <c r="F126">
        <v>2025</v>
      </c>
      <c r="G126" s="231">
        <v>0.02</v>
      </c>
    </row>
    <row r="127" spans="1:7" ht="15" thickBot="1" x14ac:dyDescent="0.35">
      <c r="A127" t="s">
        <v>349</v>
      </c>
      <c r="B127" t="str">
        <v>Matriz de comunicaciones externas</v>
      </c>
      <c r="C127">
        <v>1</v>
      </c>
      <c r="D127" t="str">
        <f t="shared" si="4"/>
        <v>0</v>
      </c>
      <c r="E127" t="s">
        <v>354</v>
      </c>
      <c r="F127">
        <v>2025</v>
      </c>
      <c r="G127" s="231">
        <v>0.02</v>
      </c>
    </row>
    <row r="128" spans="1:7" ht="15" thickBot="1" x14ac:dyDescent="0.35">
      <c r="A128" t="s">
        <v>349</v>
      </c>
      <c r="B128" t="str">
        <v>Verificación de las instalaciones del centro de acopio</v>
      </c>
      <c r="C128">
        <v>1</v>
      </c>
      <c r="D128" t="str">
        <f t="shared" si="4"/>
        <v>0</v>
      </c>
      <c r="E128" t="s">
        <v>354</v>
      </c>
      <c r="F128">
        <v>2025</v>
      </c>
      <c r="G128" s="227">
        <v>0.01</v>
      </c>
    </row>
    <row r="129" spans="1:7" ht="15" thickBot="1" x14ac:dyDescent="0.35">
      <c r="A129" t="s">
        <v>349</v>
      </c>
      <c r="B129" t="str">
        <v xml:space="preserve">Aforo de residuos ordinarios </v>
      </c>
      <c r="C129">
        <v>1</v>
      </c>
      <c r="D129" t="str">
        <f t="shared" si="4"/>
        <v>0</v>
      </c>
      <c r="E129" t="s">
        <v>354</v>
      </c>
      <c r="F129">
        <v>2025</v>
      </c>
      <c r="G129" s="227">
        <v>0.01</v>
      </c>
    </row>
    <row r="130" spans="1:7" ht="15" thickBot="1" x14ac:dyDescent="0.35">
      <c r="A130" t="s">
        <v>349</v>
      </c>
      <c r="B130" t="str">
        <v>Orden y aseo del centro de acopio</v>
      </c>
      <c r="C130">
        <v>1</v>
      </c>
      <c r="D130" t="str">
        <f t="shared" si="4"/>
        <v>0</v>
      </c>
      <c r="E130" t="s">
        <v>354</v>
      </c>
      <c r="F130">
        <v>2025</v>
      </c>
      <c r="G130" s="227">
        <v>0.01</v>
      </c>
    </row>
    <row r="131" spans="1:7" ht="15" thickBot="1" x14ac:dyDescent="0.35">
      <c r="A131" t="s">
        <v>349</v>
      </c>
      <c r="B131" t="str">
        <v>Recolección de residuos aprovechables (SGA-PM-01-RG-02 Venta de material reciclable y/o donación)</v>
      </c>
      <c r="C131">
        <v>1</v>
      </c>
      <c r="D131" t="str">
        <f t="shared" si="4"/>
        <v>0</v>
      </c>
      <c r="E131" t="s">
        <v>354</v>
      </c>
      <c r="F131">
        <v>2025</v>
      </c>
      <c r="G131" s="227">
        <v>0.01</v>
      </c>
    </row>
    <row r="132" spans="1:7" ht="15" thickBot="1" x14ac:dyDescent="0.35">
      <c r="A132" t="s">
        <v>349</v>
      </c>
      <c r="B132" t="str">
        <v xml:space="preserve">Licencias de empresas de recolección , transporte y disposición de residuos peligrosos </v>
      </c>
      <c r="C132">
        <v>1</v>
      </c>
      <c r="D132" t="str">
        <f t="shared" si="4"/>
        <v>0</v>
      </c>
      <c r="E132" t="s">
        <v>354</v>
      </c>
      <c r="F132">
        <v>2025</v>
      </c>
      <c r="G132" s="227">
        <v>0.01</v>
      </c>
    </row>
    <row r="133" spans="1:7" ht="15" thickBot="1" x14ac:dyDescent="0.35">
      <c r="A133" t="s">
        <v>349</v>
      </c>
      <c r="B133" t="str">
        <v>Recoleccción de residuos peligrosos (SGA-PL-02-RG-01 Entrega y verificación  de residuos peligrosos)</v>
      </c>
      <c r="C133">
        <v>1</v>
      </c>
      <c r="D133" t="str">
        <f t="shared" si="4"/>
        <v>0</v>
      </c>
      <c r="E133" t="s">
        <v>354</v>
      </c>
      <c r="F133">
        <v>2025</v>
      </c>
      <c r="G133" s="227">
        <v>0.01</v>
      </c>
    </row>
    <row r="134" spans="1:7" ht="15" thickBot="1" x14ac:dyDescent="0.35">
      <c r="A134" t="s">
        <v>349</v>
      </c>
      <c r="B134" t="str">
        <v>Manifiestos de carga</v>
      </c>
      <c r="C134">
        <v>1</v>
      </c>
      <c r="D134" t="str">
        <f t="shared" si="4"/>
        <v>0</v>
      </c>
      <c r="E134" t="s">
        <v>354</v>
      </c>
      <c r="F134">
        <v>2025</v>
      </c>
      <c r="G134" s="227">
        <v>0.01</v>
      </c>
    </row>
    <row r="135" spans="1:7" ht="15" thickBot="1" x14ac:dyDescent="0.35">
      <c r="A135" t="s">
        <v>349</v>
      </c>
      <c r="B135" t="str">
        <v xml:space="preserve">Recolección de aguas residuales de baños portatiles </v>
      </c>
      <c r="C135">
        <v>1</v>
      </c>
      <c r="D135" t="str">
        <f t="shared" si="4"/>
        <v>0</v>
      </c>
      <c r="E135" t="s">
        <v>354</v>
      </c>
      <c r="F135">
        <v>2025</v>
      </c>
      <c r="G135" s="227">
        <v>0.01</v>
      </c>
    </row>
    <row r="136" spans="1:7" ht="15" thickBot="1" x14ac:dyDescent="0.35">
      <c r="A136" t="s">
        <v>349</v>
      </c>
      <c r="B136" t="str">
        <v>Actualización del registro SGA-PM-01-RG-01 Control de generación y disposición de residuos</v>
      </c>
      <c r="C136">
        <v>1</v>
      </c>
      <c r="D136" t="str">
        <f t="shared" si="4"/>
        <v>0</v>
      </c>
      <c r="E136" t="s">
        <v>354</v>
      </c>
      <c r="F136">
        <v>2025</v>
      </c>
      <c r="G136" s="227">
        <v>0.01</v>
      </c>
    </row>
    <row r="137" spans="1:7" x14ac:dyDescent="0.3">
      <c r="A137" t="s">
        <v>349</v>
      </c>
      <c r="B137" t="str">
        <v xml:space="preserve">Licencias y certificados de disposición final de los talleres que realizan mantenimiento a los vehiculos </v>
      </c>
      <c r="C137">
        <v>1</v>
      </c>
      <c r="D137" t="str">
        <f t="shared" si="4"/>
        <v>0</v>
      </c>
      <c r="E137" t="s">
        <v>354</v>
      </c>
      <c r="F137">
        <v>2025</v>
      </c>
      <c r="G137" s="227">
        <v>0.01</v>
      </c>
    </row>
    <row r="138" spans="1:7" x14ac:dyDescent="0.3">
      <c r="A138" t="s">
        <v>349</v>
      </c>
      <c r="B138" t="str">
        <v>Control de plagas (roedores)</v>
      </c>
      <c r="C138">
        <v>1</v>
      </c>
      <c r="D138" t="str">
        <f t="shared" si="4"/>
        <v>0</v>
      </c>
      <c r="E138" t="s">
        <v>354</v>
      </c>
      <c r="F138">
        <v>2025</v>
      </c>
      <c r="G138" s="238">
        <v>1.4E-2</v>
      </c>
    </row>
    <row r="139" spans="1:7" x14ac:dyDescent="0.3">
      <c r="A139" t="s">
        <v>349</v>
      </c>
      <c r="B139" t="str">
        <v>Fumigación general (Vectores)</v>
      </c>
      <c r="C139">
        <v>1</v>
      </c>
      <c r="D139" t="str">
        <f t="shared" si="4"/>
        <v>0</v>
      </c>
      <c r="E139" t="s">
        <v>354</v>
      </c>
      <c r="F139">
        <v>2025</v>
      </c>
      <c r="G139" s="238">
        <v>1.4E-2</v>
      </c>
    </row>
    <row r="140" spans="1:7" x14ac:dyDescent="0.3">
      <c r="A140" t="s">
        <v>349</v>
      </c>
      <c r="B140" t="str">
        <v>Lavado de tanques</v>
      </c>
      <c r="C140">
        <v>1</v>
      </c>
      <c r="D140" t="str">
        <f t="shared" si="4"/>
        <v>0</v>
      </c>
      <c r="E140" t="s">
        <v>354</v>
      </c>
      <c r="F140">
        <v>2025</v>
      </c>
      <c r="G140" s="238">
        <v>1.4E-2</v>
      </c>
    </row>
    <row r="141" spans="1:7" x14ac:dyDescent="0.3">
      <c r="A141" t="s">
        <v>349</v>
      </c>
      <c r="B141" t="str">
        <v>Análisis e informe de agua potable (Laboratorio acreditado por el IDEAM)</v>
      </c>
      <c r="C141">
        <v>1</v>
      </c>
      <c r="D141" t="str">
        <f t="shared" si="4"/>
        <v>0</v>
      </c>
      <c r="E141" t="s">
        <v>354</v>
      </c>
      <c r="F141">
        <v>2025</v>
      </c>
      <c r="G141" s="238">
        <v>1.4E-2</v>
      </c>
    </row>
    <row r="142" spans="1:7" x14ac:dyDescent="0.3">
      <c r="A142" t="s">
        <v>349</v>
      </c>
      <c r="B142" t="str">
        <v>Mantenimiento de los filtros de agua de las instalaciones de la sede</v>
      </c>
      <c r="C142">
        <v>1</v>
      </c>
      <c r="D142" t="str">
        <f t="shared" si="4"/>
        <v>0</v>
      </c>
      <c r="E142" t="s">
        <v>354</v>
      </c>
      <c r="F142">
        <v>2025</v>
      </c>
      <c r="G142" s="238">
        <v>1.4E-2</v>
      </c>
    </row>
    <row r="143" spans="1:7" x14ac:dyDescent="0.3">
      <c r="A143" t="s">
        <v>349</v>
      </c>
      <c r="B143" t="str">
        <v>Proyectos para la disminuación del impacto ambiental</v>
      </c>
      <c r="C143">
        <v>2</v>
      </c>
      <c r="D143" t="str">
        <f t="shared" si="4"/>
        <v>1</v>
      </c>
      <c r="E143" t="s">
        <v>354</v>
      </c>
      <c r="F143">
        <v>2025</v>
      </c>
      <c r="G143" s="238">
        <v>6.6600000000000001E-3</v>
      </c>
    </row>
    <row r="144" spans="1:7" x14ac:dyDescent="0.3">
      <c r="A144" t="s">
        <v>349</v>
      </c>
      <c r="B144" t="str">
        <v>Campañas de toma de conciencia en el contrato</v>
      </c>
      <c r="C144">
        <v>2</v>
      </c>
      <c r="D144" t="str">
        <f t="shared" si="4"/>
        <v>1</v>
      </c>
      <c r="E144" t="s">
        <v>354</v>
      </c>
      <c r="F144">
        <v>2025</v>
      </c>
      <c r="G144" s="238">
        <v>6.6600000000000001E-3</v>
      </c>
    </row>
    <row r="145" spans="1:7" ht="15" thickBot="1" x14ac:dyDescent="0.35">
      <c r="A145" t="s">
        <v>349</v>
      </c>
      <c r="B145" t="str">
        <v>Charlas o divulgaciones en temas ambientales</v>
      </c>
      <c r="C145">
        <v>1</v>
      </c>
      <c r="D145" t="str">
        <f t="shared" si="4"/>
        <v>0</v>
      </c>
      <c r="E145" t="s">
        <v>354</v>
      </c>
      <c r="F145">
        <v>2025</v>
      </c>
      <c r="G145" s="238">
        <v>6.6600000000000001E-3</v>
      </c>
    </row>
    <row r="146" spans="1:7" ht="15" thickBot="1" x14ac:dyDescent="0.35">
      <c r="A146" t="s">
        <v>349</v>
      </c>
      <c r="B146" t="str">
        <v>Verificación de las revisiones tecnicomecanica de los vehiculos</v>
      </c>
      <c r="C146">
        <v>1</v>
      </c>
      <c r="D146" t="str">
        <f t="shared" si="4"/>
        <v>0</v>
      </c>
      <c r="E146" t="s">
        <v>354</v>
      </c>
      <c r="F146">
        <v>2025</v>
      </c>
      <c r="G146" s="236">
        <v>0.01</v>
      </c>
    </row>
    <row r="147" spans="1:7" ht="15" thickBot="1" x14ac:dyDescent="0.35">
      <c r="A147" t="s">
        <v>349</v>
      </c>
      <c r="B147" t="str">
        <v>Verificaciones de las revisiones tecnicomecanicas de las motos</v>
      </c>
      <c r="C147">
        <v>1</v>
      </c>
      <c r="D147" t="str">
        <f t="shared" si="4"/>
        <v>0</v>
      </c>
      <c r="E147" t="s">
        <v>354</v>
      </c>
      <c r="F147">
        <v>2025</v>
      </c>
      <c r="G147" s="236">
        <v>0.01</v>
      </c>
    </row>
    <row r="148" spans="1:7" ht="15" thickBot="1" x14ac:dyDescent="0.35">
      <c r="A148" t="s">
        <v>349</v>
      </c>
      <c r="B148" t="str">
        <v>Revisión de la información en la plataforma CAMPRO</v>
      </c>
      <c r="C148">
        <v>1</v>
      </c>
      <c r="D148" t="str">
        <f t="shared" si="4"/>
        <v>0</v>
      </c>
      <c r="E148" t="s">
        <v>354</v>
      </c>
      <c r="F148">
        <v>2025</v>
      </c>
      <c r="G148" s="236">
        <v>0.01</v>
      </c>
    </row>
    <row r="149" spans="1:7" x14ac:dyDescent="0.3">
      <c r="A149" t="s">
        <v>349</v>
      </c>
      <c r="B149" t="str">
        <v>Certificación ambiental para la habilitación de centros de diagnostico automotor - CDA</v>
      </c>
      <c r="C149">
        <v>0</v>
      </c>
      <c r="D149" t="str">
        <f t="shared" si="4"/>
        <v>1</v>
      </c>
      <c r="E149" t="s">
        <v>354</v>
      </c>
      <c r="F149">
        <v>2025</v>
      </c>
      <c r="G149" s="236">
        <v>0.01</v>
      </c>
    </row>
    <row r="150" spans="1:7" ht="15" thickBot="1" x14ac:dyDescent="0.35">
      <c r="A150" t="s">
        <v>349</v>
      </c>
      <c r="B150" t="str">
        <v>Combustibles</v>
      </c>
      <c r="C150">
        <v>1</v>
      </c>
      <c r="D150" t="str">
        <f t="shared" si="4"/>
        <v>0</v>
      </c>
      <c r="E150" t="s">
        <v>354</v>
      </c>
      <c r="F150">
        <v>2025</v>
      </c>
      <c r="G150" s="226">
        <v>0.01</v>
      </c>
    </row>
    <row r="151" spans="1:7" ht="15" thickBot="1" x14ac:dyDescent="0.35">
      <c r="A151" t="s">
        <v>349</v>
      </c>
      <c r="B151" t="str">
        <v>SSL-PM-02-RG-01 Matriz de Identificación sustancia quimica</v>
      </c>
      <c r="C151">
        <v>1</v>
      </c>
      <c r="D151" t="str">
        <f t="shared" si="4"/>
        <v>0</v>
      </c>
      <c r="E151" t="s">
        <v>354</v>
      </c>
      <c r="F151">
        <v>2025</v>
      </c>
      <c r="G151" s="240">
        <v>8.7500000000000008E-3</v>
      </c>
    </row>
    <row r="152" spans="1:7" ht="15" thickBot="1" x14ac:dyDescent="0.35">
      <c r="A152" t="s">
        <v>349</v>
      </c>
      <c r="B152" t="str">
        <v>Matriz de compatibilidad de acuerdo a las sustancias quimicas que se manejan</v>
      </c>
      <c r="C152">
        <v>1</v>
      </c>
      <c r="D152" t="str">
        <f t="shared" si="4"/>
        <v>0</v>
      </c>
      <c r="E152" t="s">
        <v>354</v>
      </c>
      <c r="F152">
        <v>2025</v>
      </c>
      <c r="G152" s="240">
        <v>8.7500000000000008E-3</v>
      </c>
    </row>
    <row r="153" spans="1:7" ht="15" thickBot="1" x14ac:dyDescent="0.35">
      <c r="A153" t="s">
        <v>349</v>
      </c>
      <c r="B153" t="str">
        <v>Verificación del almacenamiento de las sustancias quimicas de acuerdo al Sistema Globalmente Armonizado (Registro fotografico)</v>
      </c>
      <c r="C153">
        <v>0</v>
      </c>
      <c r="D153" t="str">
        <f t="shared" si="4"/>
        <v>1</v>
      </c>
      <c r="E153" t="s">
        <v>354</v>
      </c>
      <c r="F153">
        <v>2025</v>
      </c>
      <c r="G153" s="240">
        <v>8.7500000000000008E-3</v>
      </c>
    </row>
    <row r="154" spans="1:7" ht="15" thickBot="1" x14ac:dyDescent="0.35">
      <c r="A154" t="s">
        <v>349</v>
      </c>
      <c r="B154" t="str">
        <v>SSL-PM-02-RG-02 Etiquetado de las sustancias quimicas en la sede del proyecto (Servicios generales, almacen, TI, entre otras). (Registro fotografico)</v>
      </c>
      <c r="C154">
        <v>1</v>
      </c>
      <c r="D154" t="str">
        <f t="shared" si="4"/>
        <v>0</v>
      </c>
      <c r="E154" t="s">
        <v>354</v>
      </c>
      <c r="F154">
        <v>2025</v>
      </c>
      <c r="G154" s="240">
        <v>8.7500000000000008E-3</v>
      </c>
    </row>
    <row r="155" spans="1:7" ht="15" thickBot="1" x14ac:dyDescent="0.35">
      <c r="A155" t="s">
        <v>349</v>
      </c>
      <c r="B155" t="str">
        <v>Fichas de seguridad que se utilizan en el proyecto (Resolución 773 de 2021 - Decreto 1496 del 2018  y que cumplan de acuerdo a la NTC 4435)</v>
      </c>
      <c r="C155">
        <v>1</v>
      </c>
      <c r="D155" t="str">
        <f t="shared" si="4"/>
        <v>0</v>
      </c>
      <c r="E155" t="s">
        <v>354</v>
      </c>
      <c r="F155">
        <v>2025</v>
      </c>
      <c r="G155" s="240">
        <v>8.7500000000000008E-3</v>
      </c>
    </row>
    <row r="156" spans="1:7" ht="15" thickBot="1" x14ac:dyDescent="0.35">
      <c r="A156" t="s">
        <v>349</v>
      </c>
      <c r="B156" t="str">
        <v xml:space="preserve">SSL-PM-02-RG-02 Etiquetado de las sustancias quimicas en los vehiculos del proyecto  </v>
      </c>
      <c r="C156">
        <v>0</v>
      </c>
      <c r="D156" t="str">
        <f t="shared" si="4"/>
        <v>1</v>
      </c>
      <c r="E156" t="s">
        <v>354</v>
      </c>
      <c r="F156">
        <v>2025</v>
      </c>
      <c r="G156" s="240">
        <v>8.7500000000000008E-3</v>
      </c>
    </row>
    <row r="157" spans="1:7" ht="15" thickBot="1" x14ac:dyDescent="0.35">
      <c r="A157" t="s">
        <v>349</v>
      </c>
      <c r="B157" t="str">
        <v>SSL-PM-02-RG-03 Tarjeta de emergencia (para el transporte de sustancias quimicas)</v>
      </c>
      <c r="C157">
        <v>2</v>
      </c>
      <c r="D157" t="str">
        <f t="shared" si="4"/>
        <v>1</v>
      </c>
      <c r="E157" t="s">
        <v>354</v>
      </c>
      <c r="F157">
        <v>2025</v>
      </c>
      <c r="G157" s="240">
        <v>8.7500000000000008E-3</v>
      </c>
    </row>
    <row r="158" spans="1:7" ht="15" thickBot="1" x14ac:dyDescent="0.35">
      <c r="A158" t="s">
        <v>349</v>
      </c>
      <c r="B158" t="str">
        <v>Cumplimiento al rotulado de los vehiculos que transportan sustancias (Decreto 1609/2002)</v>
      </c>
      <c r="C158">
        <v>1</v>
      </c>
      <c r="D158" t="str">
        <f t="shared" si="4"/>
        <v>0</v>
      </c>
      <c r="E158" t="s">
        <v>354</v>
      </c>
      <c r="F158">
        <v>2025</v>
      </c>
      <c r="G158" s="240">
        <v>8.7500000000000008E-3</v>
      </c>
    </row>
    <row r="159" spans="1:7" ht="15" thickBot="1" x14ac:dyDescent="0.35">
      <c r="A159" t="s">
        <v>349</v>
      </c>
      <c r="B159" t="str">
        <v>SSL-PM-14-RG-05 Guion para el desarrollo del simulacro</v>
      </c>
      <c r="C159">
        <v>1</v>
      </c>
      <c r="D159" t="str">
        <f t="shared" si="4"/>
        <v>0</v>
      </c>
      <c r="E159" t="s">
        <v>354</v>
      </c>
      <c r="F159">
        <v>2025</v>
      </c>
      <c r="G159" s="240">
        <v>1.4E-2</v>
      </c>
    </row>
    <row r="160" spans="1:7" ht="15" thickBot="1" x14ac:dyDescent="0.35">
      <c r="A160" t="s">
        <v>349</v>
      </c>
      <c r="B160" t="str">
        <v>SGA-PR-02-RG-03 Informe de simulacro de emergencias ambientales.</v>
      </c>
      <c r="C160">
        <v>1</v>
      </c>
      <c r="D160" t="str">
        <f t="shared" si="4"/>
        <v>0</v>
      </c>
      <c r="E160" t="s">
        <v>354</v>
      </c>
      <c r="F160">
        <v>2025</v>
      </c>
      <c r="G160" s="240">
        <v>1.4E-2</v>
      </c>
    </row>
    <row r="161" spans="1:7" ht="15" thickBot="1" x14ac:dyDescent="0.35">
      <c r="A161" t="s">
        <v>349</v>
      </c>
      <c r="B161" t="str">
        <v>Documento donde se establece los PONS aplicables al contrato</v>
      </c>
      <c r="C161">
        <v>1</v>
      </c>
      <c r="D161" t="str">
        <f t="shared" si="4"/>
        <v>0</v>
      </c>
      <c r="E161" t="s">
        <v>354</v>
      </c>
      <c r="F161">
        <v>2025</v>
      </c>
      <c r="G161" s="240">
        <v>1.4E-2</v>
      </c>
    </row>
    <row r="162" spans="1:7" ht="15" thickBot="1" x14ac:dyDescent="0.35">
      <c r="A162" t="s">
        <v>349</v>
      </c>
      <c r="B162" t="str">
        <v>SGA-PR-02-RG-02 Investigación de causalidad de emergencias ambientales</v>
      </c>
      <c r="C162">
        <v>2</v>
      </c>
      <c r="D162" t="str">
        <f t="shared" si="4"/>
        <v>1</v>
      </c>
      <c r="E162" t="s">
        <v>354</v>
      </c>
      <c r="F162">
        <v>2025</v>
      </c>
      <c r="G162" s="240">
        <v>1.4E-2</v>
      </c>
    </row>
    <row r="163" spans="1:7" ht="15" thickBot="1" x14ac:dyDescent="0.35">
      <c r="A163" t="s">
        <v>349</v>
      </c>
      <c r="B163" t="str">
        <v>SGA-PR-02-RG-04 Base de incidentes ambientales</v>
      </c>
      <c r="C163">
        <v>2</v>
      </c>
      <c r="D163" t="str">
        <f t="shared" si="4"/>
        <v>1</v>
      </c>
      <c r="E163" t="s">
        <v>354</v>
      </c>
      <c r="F163">
        <v>2025</v>
      </c>
      <c r="G163" s="240">
        <v>1.4E-2</v>
      </c>
    </row>
    <row r="164" spans="1:7" ht="15" thickBot="1" x14ac:dyDescent="0.35">
      <c r="A164" t="s">
        <v>349</v>
      </c>
      <c r="B164" t="str">
        <v>Inducción y reinducción</v>
      </c>
      <c r="C164">
        <v>1</v>
      </c>
      <c r="D164" t="str">
        <f t="shared" si="4"/>
        <v>0</v>
      </c>
      <c r="E164" t="s">
        <v>354</v>
      </c>
      <c r="F164">
        <v>2025</v>
      </c>
      <c r="G164" s="227">
        <v>0.05</v>
      </c>
    </row>
    <row r="165" spans="1:7" ht="15" thickBot="1" x14ac:dyDescent="0.35">
      <c r="A165" t="s">
        <v>349</v>
      </c>
      <c r="B165" t="str">
        <v>Inspecciones ambiental en terreno</v>
      </c>
      <c r="C165">
        <v>1</v>
      </c>
      <c r="D165" t="str">
        <f t="shared" si="4"/>
        <v>0</v>
      </c>
      <c r="E165" t="s">
        <v>354</v>
      </c>
      <c r="F165">
        <v>2025</v>
      </c>
      <c r="G165" s="248">
        <v>2.3300000000000001E-2</v>
      </c>
    </row>
    <row r="166" spans="1:7" ht="15" thickBot="1" x14ac:dyDescent="0.35">
      <c r="A166" t="s">
        <v>349</v>
      </c>
      <c r="B166" t="str">
        <v>Inspecciones de kit de derrames</v>
      </c>
      <c r="C166">
        <v>1</v>
      </c>
      <c r="D166" t="str">
        <f t="shared" si="4"/>
        <v>0</v>
      </c>
      <c r="E166" t="s">
        <v>354</v>
      </c>
      <c r="F166">
        <v>2025</v>
      </c>
      <c r="G166" s="248">
        <v>2.3300000000000001E-2</v>
      </c>
    </row>
    <row r="167" spans="1:7" ht="15" thickBot="1" x14ac:dyDescent="0.35">
      <c r="A167" t="s">
        <v>349</v>
      </c>
      <c r="B167" t="str">
        <v>Inspecciones localivas ambientales</v>
      </c>
      <c r="C167">
        <v>1</v>
      </c>
      <c r="D167" t="str">
        <f t="shared" si="4"/>
        <v>0</v>
      </c>
      <c r="E167" t="s">
        <v>354</v>
      </c>
      <c r="F167">
        <v>2025</v>
      </c>
      <c r="G167" s="240">
        <v>2.3300000000000001E-2</v>
      </c>
    </row>
    <row r="168" spans="1:7" x14ac:dyDescent="0.3">
      <c r="A168" t="s">
        <v>349</v>
      </c>
      <c r="B168" t="str">
        <v>Informe del desempeño ambiental del contrato (Indicadores, practicas sostenibles, hallazgos, entre otros)</v>
      </c>
      <c r="C168">
        <v>1</v>
      </c>
      <c r="D168" t="str">
        <f t="shared" si="4"/>
        <v>0</v>
      </c>
      <c r="E168" t="s">
        <v>354</v>
      </c>
      <c r="F168">
        <v>2025</v>
      </c>
      <c r="G168" s="248">
        <v>3.5000000000000003E-2</v>
      </c>
    </row>
    <row r="169" spans="1:7" ht="15" thickBot="1" x14ac:dyDescent="0.35">
      <c r="A169" t="s">
        <v>349</v>
      </c>
      <c r="B169" t="str">
        <v>Comunicación del desempeño ambiental a colaboradores</v>
      </c>
      <c r="C169">
        <v>2</v>
      </c>
      <c r="D169" t="str">
        <f t="shared" si="4"/>
        <v>1</v>
      </c>
      <c r="E169" t="s">
        <v>354</v>
      </c>
      <c r="F169">
        <v>2025</v>
      </c>
      <c r="G169" s="249">
        <v>3.5000000000000003E-2</v>
      </c>
    </row>
    <row r="170" spans="1:7" ht="15" thickBot="1" x14ac:dyDescent="0.35">
      <c r="A170" t="s">
        <v>349</v>
      </c>
      <c r="B170" t="str">
        <v>SGA-PL-01-RG-05 Lista de chequeo de cumplimiento ambiental de proveedores (Sustancias quimicas, Saneamiento básico, Residuos peligrosos, RCD, CDA, Estaciones de servicio, Laboratorios - Cromatografia; entre otros)</v>
      </c>
      <c r="C170">
        <v>0</v>
      </c>
      <c r="D170" t="str">
        <f t="shared" si="4"/>
        <v>1</v>
      </c>
      <c r="E170" t="s">
        <v>354</v>
      </c>
      <c r="F170">
        <v>2025</v>
      </c>
      <c r="G170" s="248">
        <v>5.0000000000000001E-3</v>
      </c>
    </row>
    <row r="171" spans="1:7" ht="15" thickBot="1" x14ac:dyDescent="0.35">
      <c r="A171" t="s">
        <v>349</v>
      </c>
      <c r="B171" t="str">
        <v>Soportes del cumplimiento ambiental de cada proveedor</v>
      </c>
      <c r="C171">
        <v>2</v>
      </c>
      <c r="D171" t="str">
        <f t="shared" si="4"/>
        <v>1</v>
      </c>
      <c r="E171" t="s">
        <v>354</v>
      </c>
      <c r="F171">
        <v>2025</v>
      </c>
      <c r="G171" s="248">
        <v>5.0000000000000001E-3</v>
      </c>
    </row>
    <row r="172" spans="1:7" ht="15" thickBot="1" x14ac:dyDescent="0.35">
      <c r="A172" t="s">
        <v>349</v>
      </c>
      <c r="B172" t="str">
        <v>Seguimiento y Control Acciones Correctivas y Oportunidades de Mejora</v>
      </c>
      <c r="C172">
        <v>1</v>
      </c>
      <c r="D172" t="str">
        <f t="shared" si="4"/>
        <v>0</v>
      </c>
      <c r="E172" t="s">
        <v>354</v>
      </c>
      <c r="F172">
        <v>2025</v>
      </c>
      <c r="G172" s="248">
        <v>3.5000000000000003E-2</v>
      </c>
    </row>
    <row r="173" spans="1:7" ht="15" thickBot="1" x14ac:dyDescent="0.35">
      <c r="A173" t="s">
        <v>349</v>
      </c>
      <c r="B173" t="str">
        <v>Evidencias de cierre de hallazgo</v>
      </c>
      <c r="C173">
        <v>1</v>
      </c>
      <c r="D173" t="str">
        <f t="shared" si="4"/>
        <v>0</v>
      </c>
      <c r="E173" t="s">
        <v>354</v>
      </c>
      <c r="F173">
        <v>2025</v>
      </c>
      <c r="G173" s="248">
        <v>3.5000000000000003E-2</v>
      </c>
    </row>
    <row r="174" spans="1:7" ht="15" thickBot="1" x14ac:dyDescent="0.35">
      <c r="A174" t="s">
        <v>349</v>
      </c>
      <c r="B174" t="str">
        <v>Residuos</v>
      </c>
      <c r="C174">
        <v>1</v>
      </c>
      <c r="D174" t="str">
        <f t="shared" si="4"/>
        <v>0</v>
      </c>
      <c r="E174" t="s">
        <v>354</v>
      </c>
      <c r="F174">
        <v>2025</v>
      </c>
      <c r="G174" s="240">
        <v>3.3500000000000002E-2</v>
      </c>
    </row>
    <row r="175" spans="1:7" ht="15" thickBot="1" x14ac:dyDescent="0.35">
      <c r="A175" t="s">
        <v>349</v>
      </c>
      <c r="B175" t="str">
        <v>Emisiones y combustible</v>
      </c>
      <c r="C175">
        <v>1</v>
      </c>
      <c r="D175" t="str">
        <f t="shared" si="4"/>
        <v>0</v>
      </c>
      <c r="E175" t="s">
        <v>354</v>
      </c>
      <c r="F175">
        <v>2025</v>
      </c>
      <c r="G175" s="240">
        <v>3.3300000000000003E-2</v>
      </c>
    </row>
    <row r="176" spans="1:7" ht="15" thickBot="1" x14ac:dyDescent="0.35">
      <c r="A176" t="s">
        <v>349</v>
      </c>
      <c r="B176" t="str">
        <v>Saneamiento básico</v>
      </c>
      <c r="C176">
        <v>1</v>
      </c>
      <c r="D176" t="str">
        <f t="shared" si="4"/>
        <v>0</v>
      </c>
      <c r="E176" t="s">
        <v>354</v>
      </c>
      <c r="F176">
        <v>2025</v>
      </c>
      <c r="G176" s="240">
        <v>3.3300000000000003E-2</v>
      </c>
    </row>
    <row r="177" spans="1:7" ht="15" thickBot="1" x14ac:dyDescent="0.35">
      <c r="A177" t="s">
        <v>349</v>
      </c>
      <c r="B177" t="str">
        <v>Inspecciones</v>
      </c>
      <c r="C177">
        <v>1</v>
      </c>
      <c r="D177" t="str">
        <f t="shared" si="4"/>
        <v>0</v>
      </c>
      <c r="E177" t="s">
        <v>354</v>
      </c>
      <c r="F177">
        <v>2025</v>
      </c>
      <c r="G177" s="240">
        <v>3.3300000000000003E-2</v>
      </c>
    </row>
    <row r="178" spans="1:7" ht="15" thickBot="1" x14ac:dyDescent="0.35">
      <c r="A178" t="s">
        <v>349</v>
      </c>
      <c r="B178" t="str">
        <v>Practicas</v>
      </c>
      <c r="C178">
        <v>1</v>
      </c>
      <c r="D178" t="str">
        <f t="shared" si="4"/>
        <v>0</v>
      </c>
      <c r="E178" t="s">
        <v>354</v>
      </c>
      <c r="F178">
        <v>2025</v>
      </c>
      <c r="G178" s="240">
        <v>3.3300000000000003E-2</v>
      </c>
    </row>
    <row r="179" spans="1:7" ht="15" thickBot="1" x14ac:dyDescent="0.35">
      <c r="A179" t="s">
        <v>349</v>
      </c>
      <c r="B179" t="str">
        <v>Formaciones</v>
      </c>
      <c r="C179">
        <v>1</v>
      </c>
      <c r="D179" t="str">
        <f t="shared" si="4"/>
        <v>0</v>
      </c>
      <c r="E179" t="s">
        <v>354</v>
      </c>
      <c r="F179">
        <v>2025</v>
      </c>
      <c r="G179" s="240">
        <v>3.3300000000000003E-2</v>
      </c>
    </row>
    <row r="180" spans="1:7" x14ac:dyDescent="0.3">
      <c r="A180" t="s">
        <v>349</v>
      </c>
      <c r="B180" t="str" cm="1">
        <f t="array" ref="B180:B238">'MTTO (2)'!C9:C67</f>
        <v>SIG-MG-01-RG-02 Matriz DOFA</v>
      </c>
      <c r="C180" cm="1">
        <f t="array" ref="C180:C238">'MTTO (2)'!G9:G67</f>
        <v>1</v>
      </c>
      <c r="D180" t="str">
        <f t="shared" si="4"/>
        <v>0</v>
      </c>
      <c r="E180" t="s">
        <v>355</v>
      </c>
      <c r="F180">
        <v>2025</v>
      </c>
      <c r="G180" s="227">
        <v>0.02</v>
      </c>
    </row>
    <row r="181" spans="1:7" ht="15" thickBot="1" x14ac:dyDescent="0.35">
      <c r="A181" t="s">
        <v>349</v>
      </c>
      <c r="B181" t="str">
        <v>Matriz de partes interesadas</v>
      </c>
      <c r="C181">
        <v>1</v>
      </c>
      <c r="D181" t="str">
        <f t="shared" si="4"/>
        <v>0</v>
      </c>
      <c r="E181" t="s">
        <v>355</v>
      </c>
      <c r="F181">
        <v>2025</v>
      </c>
      <c r="G181" s="228">
        <v>0.02</v>
      </c>
    </row>
    <row r="182" spans="1:7" x14ac:dyDescent="0.3">
      <c r="A182" t="s">
        <v>349</v>
      </c>
      <c r="B182" t="str">
        <v>Matriz de riesgos y oportunidades</v>
      </c>
      <c r="C182">
        <v>1</v>
      </c>
      <c r="D182" t="str">
        <f t="shared" si="4"/>
        <v>0</v>
      </c>
      <c r="E182" t="s">
        <v>355</v>
      </c>
      <c r="F182">
        <v>2025</v>
      </c>
      <c r="G182" s="237">
        <v>2.3300000000000001E-2</v>
      </c>
    </row>
    <row r="183" spans="1:7" x14ac:dyDescent="0.3">
      <c r="A183" t="s">
        <v>349</v>
      </c>
      <c r="B183" t="str">
        <v>Matriz de identificación de aspectos e impactos ambientales</v>
      </c>
      <c r="C183">
        <v>1</v>
      </c>
      <c r="D183" t="str">
        <f t="shared" si="4"/>
        <v>0</v>
      </c>
      <c r="E183" t="s">
        <v>355</v>
      </c>
      <c r="F183">
        <v>2025</v>
      </c>
      <c r="G183" s="237">
        <v>2.3300000000000001E-2</v>
      </c>
    </row>
    <row r="184" spans="1:7" ht="15" thickBot="1" x14ac:dyDescent="0.35">
      <c r="A184" t="s">
        <v>349</v>
      </c>
      <c r="B184" t="str">
        <v>Divulgación de la Matriz de identificación de aspectos e impactos ambientales</v>
      </c>
      <c r="C184">
        <v>1</v>
      </c>
      <c r="D184" t="str">
        <f t="shared" si="4"/>
        <v>0</v>
      </c>
      <c r="E184" t="s">
        <v>355</v>
      </c>
      <c r="F184">
        <v>2025</v>
      </c>
      <c r="G184" s="237">
        <v>2.3300000000000001E-2</v>
      </c>
    </row>
    <row r="185" spans="1:7" ht="15" thickBot="1" x14ac:dyDescent="0.35">
      <c r="A185" t="s">
        <v>349</v>
      </c>
      <c r="B185" t="str">
        <v>Presupuesto para la implementación del Sistema de Gestión Ambiental</v>
      </c>
      <c r="C185">
        <v>1</v>
      </c>
      <c r="D185" t="str">
        <f t="shared" si="4"/>
        <v>0</v>
      </c>
      <c r="E185" t="s">
        <v>356</v>
      </c>
      <c r="F185">
        <v>2025</v>
      </c>
      <c r="G185" s="231">
        <v>0.02</v>
      </c>
    </row>
    <row r="186" spans="1:7" ht="15" thickBot="1" x14ac:dyDescent="0.35">
      <c r="A186" t="s">
        <v>349</v>
      </c>
      <c r="B186" t="str">
        <v>Matriz de comunicaciones externas</v>
      </c>
      <c r="C186">
        <v>1</v>
      </c>
      <c r="D186" t="str">
        <f t="shared" si="4"/>
        <v>0</v>
      </c>
      <c r="E186" t="s">
        <v>356</v>
      </c>
      <c r="F186">
        <v>2025</v>
      </c>
      <c r="G186" s="231">
        <v>0.02</v>
      </c>
    </row>
    <row r="187" spans="1:7" ht="15" thickBot="1" x14ac:dyDescent="0.35">
      <c r="A187" t="s">
        <v>349</v>
      </c>
      <c r="B187" t="str">
        <v>Verificación de las instalaciones del centro de acopio</v>
      </c>
      <c r="C187">
        <v>1</v>
      </c>
      <c r="D187" t="str">
        <f t="shared" ref="D187:D247" si="5">IF(C187=1,"0","1")</f>
        <v>0</v>
      </c>
      <c r="E187" t="s">
        <v>356</v>
      </c>
      <c r="F187">
        <v>2025</v>
      </c>
      <c r="G187" s="227">
        <v>0.01</v>
      </c>
    </row>
    <row r="188" spans="1:7" ht="15" thickBot="1" x14ac:dyDescent="0.35">
      <c r="A188" t="s">
        <v>349</v>
      </c>
      <c r="B188" t="str">
        <v xml:space="preserve">Aforo de residuos ordinarios </v>
      </c>
      <c r="C188">
        <v>1</v>
      </c>
      <c r="D188" t="str">
        <f t="shared" si="5"/>
        <v>0</v>
      </c>
      <c r="E188" t="s">
        <v>356</v>
      </c>
      <c r="F188">
        <v>2025</v>
      </c>
      <c r="G188" s="227">
        <v>0.01</v>
      </c>
    </row>
    <row r="189" spans="1:7" ht="15" thickBot="1" x14ac:dyDescent="0.35">
      <c r="A189" t="s">
        <v>349</v>
      </c>
      <c r="B189" t="str">
        <v>Orden y aseo del centro de acopio</v>
      </c>
      <c r="C189">
        <v>1</v>
      </c>
      <c r="D189" t="str">
        <f t="shared" si="5"/>
        <v>0</v>
      </c>
      <c r="E189" t="s">
        <v>356</v>
      </c>
      <c r="F189">
        <v>2025</v>
      </c>
      <c r="G189" s="227">
        <v>0.01</v>
      </c>
    </row>
    <row r="190" spans="1:7" ht="15" thickBot="1" x14ac:dyDescent="0.35">
      <c r="A190" t="s">
        <v>349</v>
      </c>
      <c r="B190" t="str">
        <v>Recolección de residuos aprovechables (SGA-PM-01-RG-02 Venta de material reciclable y/o donación)</v>
      </c>
      <c r="C190">
        <v>2</v>
      </c>
      <c r="D190" t="str">
        <f t="shared" si="5"/>
        <v>1</v>
      </c>
      <c r="E190" t="s">
        <v>356</v>
      </c>
      <c r="F190">
        <v>2025</v>
      </c>
      <c r="G190" s="227">
        <v>0.01</v>
      </c>
    </row>
    <row r="191" spans="1:7" ht="15" thickBot="1" x14ac:dyDescent="0.35">
      <c r="A191" t="s">
        <v>349</v>
      </c>
      <c r="B191" t="str">
        <v xml:space="preserve">Licencias de empresas de recolección , transporte y disposición de residuos peligrosos </v>
      </c>
      <c r="C191">
        <v>1</v>
      </c>
      <c r="D191" t="str">
        <f t="shared" si="5"/>
        <v>0</v>
      </c>
      <c r="E191" t="s">
        <v>356</v>
      </c>
      <c r="F191">
        <v>2025</v>
      </c>
      <c r="G191" s="227">
        <v>0.01</v>
      </c>
    </row>
    <row r="192" spans="1:7" ht="15" thickBot="1" x14ac:dyDescent="0.35">
      <c r="A192" t="s">
        <v>349</v>
      </c>
      <c r="B192" t="str">
        <v>Recoleccción de residuos peligrosos (SGA-PL-02-RG-01 Entrega y verificación  de residuos peligrosos)</v>
      </c>
      <c r="C192">
        <v>1</v>
      </c>
      <c r="D192" t="str">
        <f t="shared" si="5"/>
        <v>0</v>
      </c>
      <c r="E192" t="s">
        <v>356</v>
      </c>
      <c r="F192">
        <v>2025</v>
      </c>
      <c r="G192" s="227">
        <v>0.01</v>
      </c>
    </row>
    <row r="193" spans="1:7" ht="15" thickBot="1" x14ac:dyDescent="0.35">
      <c r="A193" t="s">
        <v>349</v>
      </c>
      <c r="B193" t="str">
        <v>Manifiestos de carga</v>
      </c>
      <c r="C193">
        <v>1</v>
      </c>
      <c r="D193" t="str">
        <f t="shared" si="5"/>
        <v>0</v>
      </c>
      <c r="E193" t="s">
        <v>356</v>
      </c>
      <c r="F193">
        <v>2025</v>
      </c>
      <c r="G193" s="227">
        <v>0.01</v>
      </c>
    </row>
    <row r="194" spans="1:7" ht="15" thickBot="1" x14ac:dyDescent="0.35">
      <c r="A194" t="s">
        <v>349</v>
      </c>
      <c r="B194" t="str">
        <v xml:space="preserve">Recolección de aguas residuales de baños portatiles </v>
      </c>
      <c r="C194">
        <v>1</v>
      </c>
      <c r="D194" t="str">
        <f t="shared" si="5"/>
        <v>0</v>
      </c>
      <c r="E194" t="s">
        <v>356</v>
      </c>
      <c r="F194">
        <v>2025</v>
      </c>
      <c r="G194" s="227">
        <v>0.01</v>
      </c>
    </row>
    <row r="195" spans="1:7" ht="15" thickBot="1" x14ac:dyDescent="0.35">
      <c r="A195" t="s">
        <v>349</v>
      </c>
      <c r="B195" t="str">
        <v>Actualización del registro SGA-PM-01-RG-01 Control de generación y disposición de residuos</v>
      </c>
      <c r="C195">
        <v>1</v>
      </c>
      <c r="D195" t="str">
        <f t="shared" si="5"/>
        <v>0</v>
      </c>
      <c r="E195" t="s">
        <v>356</v>
      </c>
      <c r="F195">
        <v>2025</v>
      </c>
      <c r="G195" s="227">
        <v>0.01</v>
      </c>
    </row>
    <row r="196" spans="1:7" x14ac:dyDescent="0.3">
      <c r="A196" t="s">
        <v>349</v>
      </c>
      <c r="B196" t="str">
        <v xml:space="preserve">Licencias y certificados de disposición final de los talleres que realizan mantenimiento a los vehiculos </v>
      </c>
      <c r="C196">
        <v>1</v>
      </c>
      <c r="D196" t="str">
        <f t="shared" si="5"/>
        <v>0</v>
      </c>
      <c r="E196" t="s">
        <v>356</v>
      </c>
      <c r="F196">
        <v>2025</v>
      </c>
      <c r="G196" s="227">
        <v>0.01</v>
      </c>
    </row>
    <row r="197" spans="1:7" x14ac:dyDescent="0.3">
      <c r="A197" t="s">
        <v>349</v>
      </c>
      <c r="B197" t="str">
        <v>Control de plagas (roedores)</v>
      </c>
      <c r="C197">
        <v>1</v>
      </c>
      <c r="D197" t="str">
        <f t="shared" si="5"/>
        <v>0</v>
      </c>
      <c r="E197" t="s">
        <v>356</v>
      </c>
      <c r="F197">
        <v>2025</v>
      </c>
      <c r="G197" s="238">
        <v>1.4E-2</v>
      </c>
    </row>
    <row r="198" spans="1:7" x14ac:dyDescent="0.3">
      <c r="A198" t="s">
        <v>349</v>
      </c>
      <c r="B198" t="str">
        <v>Fumigación general (Vectores)</v>
      </c>
      <c r="C198">
        <v>1</v>
      </c>
      <c r="D198" t="str">
        <f t="shared" si="5"/>
        <v>0</v>
      </c>
      <c r="E198" t="s">
        <v>356</v>
      </c>
      <c r="F198">
        <v>2025</v>
      </c>
      <c r="G198" s="238">
        <v>1.4E-2</v>
      </c>
    </row>
    <row r="199" spans="1:7" x14ac:dyDescent="0.3">
      <c r="A199" t="s">
        <v>349</v>
      </c>
      <c r="B199" t="str">
        <v>Lavado de tanques</v>
      </c>
      <c r="C199">
        <v>1</v>
      </c>
      <c r="D199" t="str">
        <f t="shared" si="5"/>
        <v>0</v>
      </c>
      <c r="E199" t="s">
        <v>356</v>
      </c>
      <c r="F199">
        <v>2025</v>
      </c>
      <c r="G199" s="238">
        <v>1.4E-2</v>
      </c>
    </row>
    <row r="200" spans="1:7" x14ac:dyDescent="0.3">
      <c r="A200" t="s">
        <v>349</v>
      </c>
      <c r="B200" t="str">
        <v>Análisis e informe de agua potable (Laboratorio acreditado por el IDEAM)</v>
      </c>
      <c r="C200">
        <v>1</v>
      </c>
      <c r="D200" t="str">
        <f t="shared" si="5"/>
        <v>0</v>
      </c>
      <c r="E200" t="s">
        <v>356</v>
      </c>
      <c r="F200">
        <v>2025</v>
      </c>
      <c r="G200" s="238">
        <v>1.4E-2</v>
      </c>
    </row>
    <row r="201" spans="1:7" x14ac:dyDescent="0.3">
      <c r="A201" t="s">
        <v>349</v>
      </c>
      <c r="B201" t="str">
        <v>Mantenimiento de los filtros de agua de las instalaciones de la sede</v>
      </c>
      <c r="C201">
        <v>1</v>
      </c>
      <c r="D201" t="str">
        <f t="shared" si="5"/>
        <v>0</v>
      </c>
      <c r="E201" t="s">
        <v>356</v>
      </c>
      <c r="F201">
        <v>2025</v>
      </c>
      <c r="G201" s="238">
        <v>1.4E-2</v>
      </c>
    </row>
    <row r="202" spans="1:7" x14ac:dyDescent="0.3">
      <c r="A202" t="s">
        <v>349</v>
      </c>
      <c r="B202" t="str">
        <v>Proyectos para la disminuación del impacto ambiental</v>
      </c>
      <c r="C202">
        <v>2</v>
      </c>
      <c r="D202" t="str">
        <f t="shared" si="5"/>
        <v>1</v>
      </c>
      <c r="E202" t="s">
        <v>356</v>
      </c>
      <c r="F202">
        <v>2025</v>
      </c>
      <c r="G202" s="238">
        <v>6.6600000000000001E-3</v>
      </c>
    </row>
    <row r="203" spans="1:7" x14ac:dyDescent="0.3">
      <c r="A203" t="s">
        <v>349</v>
      </c>
      <c r="B203" t="str">
        <v>Campañas de toma de conciencia en el contrato</v>
      </c>
      <c r="C203">
        <v>2</v>
      </c>
      <c r="D203" t="str">
        <f t="shared" si="5"/>
        <v>1</v>
      </c>
      <c r="E203" t="s">
        <v>356</v>
      </c>
      <c r="F203">
        <v>2025</v>
      </c>
      <c r="G203" s="238">
        <v>6.6600000000000001E-3</v>
      </c>
    </row>
    <row r="204" spans="1:7" ht="15" thickBot="1" x14ac:dyDescent="0.35">
      <c r="A204" t="s">
        <v>349</v>
      </c>
      <c r="B204" t="str">
        <v>Charlas o divulgaciones en temas ambientales</v>
      </c>
      <c r="C204">
        <v>1</v>
      </c>
      <c r="D204" t="str">
        <f t="shared" si="5"/>
        <v>0</v>
      </c>
      <c r="E204" t="s">
        <v>356</v>
      </c>
      <c r="F204">
        <v>2025</v>
      </c>
      <c r="G204" s="238">
        <v>6.6600000000000001E-3</v>
      </c>
    </row>
    <row r="205" spans="1:7" ht="15" thickBot="1" x14ac:dyDescent="0.35">
      <c r="A205" t="s">
        <v>349</v>
      </c>
      <c r="B205" t="str">
        <v>Verificación de las revisiones tecnicomecanica de los vehiculos</v>
      </c>
      <c r="C205">
        <v>1</v>
      </c>
      <c r="D205" t="str">
        <f t="shared" si="5"/>
        <v>0</v>
      </c>
      <c r="E205" t="s">
        <v>356</v>
      </c>
      <c r="F205">
        <v>2025</v>
      </c>
      <c r="G205" s="236">
        <v>0.01</v>
      </c>
    </row>
    <row r="206" spans="1:7" ht="15" thickBot="1" x14ac:dyDescent="0.35">
      <c r="A206" t="s">
        <v>349</v>
      </c>
      <c r="B206" t="str">
        <v>Verificaciones de las revisiones tecnicomecanicas de las motos</v>
      </c>
      <c r="C206">
        <v>1</v>
      </c>
      <c r="D206" t="str">
        <f t="shared" si="5"/>
        <v>0</v>
      </c>
      <c r="E206" t="s">
        <v>356</v>
      </c>
      <c r="F206">
        <v>2025</v>
      </c>
      <c r="G206" s="236">
        <v>0.01</v>
      </c>
    </row>
    <row r="207" spans="1:7" ht="15" thickBot="1" x14ac:dyDescent="0.35">
      <c r="A207" t="s">
        <v>349</v>
      </c>
      <c r="B207" t="str">
        <v>Revisión de la información en la plataforma CAMPRO</v>
      </c>
      <c r="C207">
        <v>1</v>
      </c>
      <c r="D207" t="str">
        <f t="shared" si="5"/>
        <v>0</v>
      </c>
      <c r="E207" t="s">
        <v>356</v>
      </c>
      <c r="F207">
        <v>2025</v>
      </c>
      <c r="G207" s="236">
        <v>0.01</v>
      </c>
    </row>
    <row r="208" spans="1:7" x14ac:dyDescent="0.3">
      <c r="A208" t="s">
        <v>349</v>
      </c>
      <c r="B208" t="str">
        <v>Certificación ambiental para la habilitación de centros de diagnostico automotor - CDA</v>
      </c>
      <c r="C208">
        <v>0</v>
      </c>
      <c r="D208" t="str">
        <f t="shared" si="5"/>
        <v>1</v>
      </c>
      <c r="E208" t="s">
        <v>356</v>
      </c>
      <c r="F208">
        <v>2025</v>
      </c>
      <c r="G208" s="236">
        <v>0.01</v>
      </c>
    </row>
    <row r="209" spans="1:7" ht="15" thickBot="1" x14ac:dyDescent="0.35">
      <c r="A209" t="s">
        <v>349</v>
      </c>
      <c r="B209" t="str">
        <v>Combustibles</v>
      </c>
      <c r="C209">
        <v>1</v>
      </c>
      <c r="D209" t="str">
        <f t="shared" si="5"/>
        <v>0</v>
      </c>
      <c r="E209" t="s">
        <v>356</v>
      </c>
      <c r="F209">
        <v>2025</v>
      </c>
      <c r="G209" s="226">
        <v>0.01</v>
      </c>
    </row>
    <row r="210" spans="1:7" ht="15" thickBot="1" x14ac:dyDescent="0.35">
      <c r="A210" t="s">
        <v>349</v>
      </c>
      <c r="B210" t="str">
        <v>SSL-PM-02-RG-01 Matriz de Identificación sustancia quimica</v>
      </c>
      <c r="C210">
        <v>1</v>
      </c>
      <c r="D210" t="str">
        <f t="shared" si="5"/>
        <v>0</v>
      </c>
      <c r="E210" t="s">
        <v>356</v>
      </c>
      <c r="F210">
        <v>2025</v>
      </c>
      <c r="G210" s="240">
        <v>8.7500000000000008E-3</v>
      </c>
    </row>
    <row r="211" spans="1:7" ht="15" thickBot="1" x14ac:dyDescent="0.35">
      <c r="A211" t="s">
        <v>349</v>
      </c>
      <c r="B211" t="str">
        <v>Matriz de compatibilidad de acuerdo a las sustancias quimicas que se manejan</v>
      </c>
      <c r="C211">
        <v>1</v>
      </c>
      <c r="D211" t="str">
        <f t="shared" si="5"/>
        <v>0</v>
      </c>
      <c r="E211" t="s">
        <v>356</v>
      </c>
      <c r="F211">
        <v>2025</v>
      </c>
      <c r="G211" s="240">
        <v>8.7500000000000008E-3</v>
      </c>
    </row>
    <row r="212" spans="1:7" ht="15" thickBot="1" x14ac:dyDescent="0.35">
      <c r="A212" t="s">
        <v>349</v>
      </c>
      <c r="B212" t="str">
        <v>Verificación del almacenamiento de las sustancias quimicas de acuerdo al Sistema Globalmente Armonizado (Registro fotografico)</v>
      </c>
      <c r="C212">
        <v>0</v>
      </c>
      <c r="D212" t="str">
        <f t="shared" si="5"/>
        <v>1</v>
      </c>
      <c r="E212" t="s">
        <v>356</v>
      </c>
      <c r="F212">
        <v>2025</v>
      </c>
      <c r="G212" s="240">
        <v>8.7500000000000008E-3</v>
      </c>
    </row>
    <row r="213" spans="1:7" ht="15" thickBot="1" x14ac:dyDescent="0.35">
      <c r="A213" t="s">
        <v>349</v>
      </c>
      <c r="B213" t="str">
        <v>SSL-PM-02-RG-02 Etiquetado de las sustancias quimicas en la sede del proyecto (Servicios generales, almacen, TI, entre otras). (Registro fotografico)</v>
      </c>
      <c r="C213">
        <v>1</v>
      </c>
      <c r="D213" t="str">
        <f t="shared" si="5"/>
        <v>0</v>
      </c>
      <c r="E213" t="s">
        <v>356</v>
      </c>
      <c r="F213">
        <v>2025</v>
      </c>
      <c r="G213" s="240">
        <v>8.7500000000000008E-3</v>
      </c>
    </row>
    <row r="214" spans="1:7" ht="15" thickBot="1" x14ac:dyDescent="0.35">
      <c r="A214" t="s">
        <v>349</v>
      </c>
      <c r="B214" t="str">
        <v>Fichas de seguridad que se utilizan en el proyecto (Resolución 773 de 2021 - Decreto 1496 del 2018  y que cumplan de acuerdo a la NTC 4435)</v>
      </c>
      <c r="C214">
        <v>1</v>
      </c>
      <c r="D214" t="str">
        <f t="shared" si="5"/>
        <v>0</v>
      </c>
      <c r="E214" t="s">
        <v>356</v>
      </c>
      <c r="F214">
        <v>2025</v>
      </c>
      <c r="G214" s="240">
        <v>8.7500000000000008E-3</v>
      </c>
    </row>
    <row r="215" spans="1:7" ht="15" thickBot="1" x14ac:dyDescent="0.35">
      <c r="A215" t="s">
        <v>349</v>
      </c>
      <c r="B215" t="str">
        <v xml:space="preserve">SSL-PM-02-RG-02 Etiquetado de las sustancias quimicas en los vehiculos del proyecto  </v>
      </c>
      <c r="C215">
        <v>0</v>
      </c>
      <c r="D215" t="str">
        <f t="shared" si="5"/>
        <v>1</v>
      </c>
      <c r="E215" t="s">
        <v>356</v>
      </c>
      <c r="F215">
        <v>2025</v>
      </c>
      <c r="G215" s="240">
        <v>8.7500000000000008E-3</v>
      </c>
    </row>
    <row r="216" spans="1:7" ht="15" thickBot="1" x14ac:dyDescent="0.35">
      <c r="A216" t="s">
        <v>349</v>
      </c>
      <c r="B216" t="str">
        <v>SSL-PM-02-RG-03 Tarjeta de emergencia (para el transporte de sustancias quimicas)</v>
      </c>
      <c r="C216">
        <v>2</v>
      </c>
      <c r="D216" t="str">
        <f t="shared" si="5"/>
        <v>1</v>
      </c>
      <c r="E216" t="s">
        <v>356</v>
      </c>
      <c r="F216">
        <v>2025</v>
      </c>
      <c r="G216" s="240">
        <v>8.7500000000000008E-3</v>
      </c>
    </row>
    <row r="217" spans="1:7" ht="15" thickBot="1" x14ac:dyDescent="0.35">
      <c r="A217" t="s">
        <v>349</v>
      </c>
      <c r="B217" t="str">
        <v>Cumplimiento al rotulado de los vehiculos que transportan sustancias (Decreto 1609/2002)</v>
      </c>
      <c r="C217">
        <v>1</v>
      </c>
      <c r="D217" t="str">
        <f t="shared" si="5"/>
        <v>0</v>
      </c>
      <c r="E217" t="s">
        <v>356</v>
      </c>
      <c r="F217">
        <v>2025</v>
      </c>
      <c r="G217" s="240">
        <v>8.7500000000000008E-3</v>
      </c>
    </row>
    <row r="218" spans="1:7" ht="15" thickBot="1" x14ac:dyDescent="0.35">
      <c r="A218" t="s">
        <v>349</v>
      </c>
      <c r="B218" t="str">
        <v>SSL-PM-14-RG-05 Guion para el desarrollo del simulacro</v>
      </c>
      <c r="C218">
        <v>1</v>
      </c>
      <c r="D218" t="str">
        <f t="shared" si="5"/>
        <v>0</v>
      </c>
      <c r="E218" t="s">
        <v>356</v>
      </c>
      <c r="F218">
        <v>2025</v>
      </c>
      <c r="G218" s="240">
        <v>1.4E-2</v>
      </c>
    </row>
    <row r="219" spans="1:7" ht="15" thickBot="1" x14ac:dyDescent="0.35">
      <c r="A219" t="s">
        <v>349</v>
      </c>
      <c r="B219" t="str">
        <v>SGA-PR-02-RG-03 Informe de simulacro de emergencias ambientales.</v>
      </c>
      <c r="C219">
        <v>1</v>
      </c>
      <c r="D219" t="str">
        <f t="shared" si="5"/>
        <v>0</v>
      </c>
      <c r="E219" t="s">
        <v>356</v>
      </c>
      <c r="F219">
        <v>2025</v>
      </c>
      <c r="G219" s="240">
        <v>1.4E-2</v>
      </c>
    </row>
    <row r="220" spans="1:7" ht="15" thickBot="1" x14ac:dyDescent="0.35">
      <c r="A220" t="s">
        <v>349</v>
      </c>
      <c r="B220" t="str">
        <v>Documento donde se establece los PONS aplicables al contrato</v>
      </c>
      <c r="C220">
        <v>1</v>
      </c>
      <c r="D220" t="str">
        <f t="shared" si="5"/>
        <v>0</v>
      </c>
      <c r="E220" t="s">
        <v>356</v>
      </c>
      <c r="F220">
        <v>2025</v>
      </c>
      <c r="G220" s="240">
        <v>1.4E-2</v>
      </c>
    </row>
    <row r="221" spans="1:7" ht="15" thickBot="1" x14ac:dyDescent="0.35">
      <c r="A221" t="s">
        <v>349</v>
      </c>
      <c r="B221" t="str">
        <v>SGA-PR-02-RG-02 Investigación de causalidad de emergencias ambientales</v>
      </c>
      <c r="C221">
        <v>1</v>
      </c>
      <c r="D221" t="str">
        <f t="shared" si="5"/>
        <v>0</v>
      </c>
      <c r="E221" t="s">
        <v>356</v>
      </c>
      <c r="F221">
        <v>2025</v>
      </c>
      <c r="G221" s="240">
        <v>1.4E-2</v>
      </c>
    </row>
    <row r="222" spans="1:7" ht="15" thickBot="1" x14ac:dyDescent="0.35">
      <c r="A222" t="s">
        <v>349</v>
      </c>
      <c r="B222" t="str">
        <v>SGA-PR-02-RG-04 Base de incidentes ambientales</v>
      </c>
      <c r="C222">
        <v>1</v>
      </c>
      <c r="D222" t="str">
        <f t="shared" si="5"/>
        <v>0</v>
      </c>
      <c r="E222" t="s">
        <v>356</v>
      </c>
      <c r="F222">
        <v>2025</v>
      </c>
      <c r="G222" s="240">
        <v>1.4E-2</v>
      </c>
    </row>
    <row r="223" spans="1:7" ht="15" thickBot="1" x14ac:dyDescent="0.35">
      <c r="A223" t="s">
        <v>349</v>
      </c>
      <c r="B223" t="str">
        <v>Inducción y reinducción</v>
      </c>
      <c r="C223">
        <v>1</v>
      </c>
      <c r="D223" t="str">
        <f t="shared" si="5"/>
        <v>0</v>
      </c>
      <c r="E223" t="s">
        <v>356</v>
      </c>
      <c r="F223">
        <v>2025</v>
      </c>
      <c r="G223" s="227">
        <v>0.05</v>
      </c>
    </row>
    <row r="224" spans="1:7" ht="15" thickBot="1" x14ac:dyDescent="0.35">
      <c r="A224" t="s">
        <v>349</v>
      </c>
      <c r="B224" t="str">
        <v>Inspecciones ambiental en terreno</v>
      </c>
      <c r="C224">
        <v>1</v>
      </c>
      <c r="D224" t="str">
        <f t="shared" si="5"/>
        <v>0</v>
      </c>
      <c r="E224" t="s">
        <v>356</v>
      </c>
      <c r="F224">
        <v>2025</v>
      </c>
      <c r="G224" s="248">
        <v>2.3300000000000001E-2</v>
      </c>
    </row>
    <row r="225" spans="1:7" ht="15" thickBot="1" x14ac:dyDescent="0.35">
      <c r="A225" t="s">
        <v>349</v>
      </c>
      <c r="B225" t="str">
        <v>Inspecciones de kit de derrames</v>
      </c>
      <c r="C225">
        <v>1</v>
      </c>
      <c r="D225" t="str">
        <f t="shared" si="5"/>
        <v>0</v>
      </c>
      <c r="E225" t="s">
        <v>356</v>
      </c>
      <c r="F225">
        <v>2025</v>
      </c>
      <c r="G225" s="248">
        <v>2.3300000000000001E-2</v>
      </c>
    </row>
    <row r="226" spans="1:7" ht="15" thickBot="1" x14ac:dyDescent="0.35">
      <c r="A226" t="s">
        <v>349</v>
      </c>
      <c r="B226" t="str">
        <v>Inspecciones localivas ambientales</v>
      </c>
      <c r="C226">
        <v>1</v>
      </c>
      <c r="D226" t="str">
        <f t="shared" si="5"/>
        <v>0</v>
      </c>
      <c r="E226" t="s">
        <v>356</v>
      </c>
      <c r="F226">
        <v>2025</v>
      </c>
      <c r="G226" s="240">
        <v>2.3300000000000001E-2</v>
      </c>
    </row>
    <row r="227" spans="1:7" x14ac:dyDescent="0.3">
      <c r="A227" t="s">
        <v>349</v>
      </c>
      <c r="B227" t="str">
        <v>Informe del desempeño ambiental del contrato (Indicadores, practicas sostenibles, hallazgos, entre otros)</v>
      </c>
      <c r="C227">
        <v>2</v>
      </c>
      <c r="D227" t="str">
        <f t="shared" si="5"/>
        <v>1</v>
      </c>
      <c r="E227" t="s">
        <v>356</v>
      </c>
      <c r="F227">
        <v>2025</v>
      </c>
      <c r="G227" s="248">
        <v>3.5000000000000003E-2</v>
      </c>
    </row>
    <row r="228" spans="1:7" ht="15" thickBot="1" x14ac:dyDescent="0.35">
      <c r="A228" t="s">
        <v>349</v>
      </c>
      <c r="B228" t="str">
        <v>Comunicación del desempeño ambiental a colaboradores</v>
      </c>
      <c r="C228">
        <v>2</v>
      </c>
      <c r="D228" t="str">
        <f t="shared" si="5"/>
        <v>1</v>
      </c>
      <c r="E228" t="s">
        <v>356</v>
      </c>
      <c r="F228">
        <v>2025</v>
      </c>
      <c r="G228" s="249">
        <v>3.5000000000000003E-2</v>
      </c>
    </row>
    <row r="229" spans="1:7" ht="15" thickBot="1" x14ac:dyDescent="0.35">
      <c r="A229" t="s">
        <v>349</v>
      </c>
      <c r="B229" t="str">
        <v>SGA-PL-01-RG-05 Lista de chequeo de cumplimiento ambiental de proveedores (Sustancias quimicas, Saneamiento básico, Residuos peligrosos, RCD, CDA, Estaciones de servicio, Laboratorios - Cromatografia; entre otros)</v>
      </c>
      <c r="C229">
        <v>2</v>
      </c>
      <c r="D229" t="str">
        <f t="shared" si="5"/>
        <v>1</v>
      </c>
      <c r="E229" t="s">
        <v>356</v>
      </c>
      <c r="F229">
        <v>2025</v>
      </c>
      <c r="G229" s="248">
        <v>5.0000000000000001E-3</v>
      </c>
    </row>
    <row r="230" spans="1:7" ht="15" thickBot="1" x14ac:dyDescent="0.35">
      <c r="A230" t="s">
        <v>349</v>
      </c>
      <c r="B230" t="str">
        <v>Soportes del cumplimiento ambiental de cada proveedor</v>
      </c>
      <c r="C230">
        <v>2</v>
      </c>
      <c r="D230" t="str">
        <f t="shared" si="5"/>
        <v>1</v>
      </c>
      <c r="E230" t="s">
        <v>356</v>
      </c>
      <c r="F230">
        <v>2025</v>
      </c>
      <c r="G230" s="248">
        <v>5.0000000000000001E-3</v>
      </c>
    </row>
    <row r="231" spans="1:7" ht="15" thickBot="1" x14ac:dyDescent="0.35">
      <c r="A231" t="s">
        <v>349</v>
      </c>
      <c r="B231" t="str">
        <v>Seguimiento y Control Acciones Correctivas y Oportunidades de Mejora</v>
      </c>
      <c r="C231">
        <v>2</v>
      </c>
      <c r="D231" t="str">
        <f t="shared" si="5"/>
        <v>1</v>
      </c>
      <c r="E231" t="s">
        <v>356</v>
      </c>
      <c r="F231">
        <v>2025</v>
      </c>
      <c r="G231" s="248">
        <v>3.5000000000000003E-2</v>
      </c>
    </row>
    <row r="232" spans="1:7" ht="15" thickBot="1" x14ac:dyDescent="0.35">
      <c r="A232" t="s">
        <v>349</v>
      </c>
      <c r="B232" t="str">
        <v>Evidencias de cierre de hallazgo</v>
      </c>
      <c r="C232">
        <v>2</v>
      </c>
      <c r="D232" t="str">
        <f t="shared" si="5"/>
        <v>1</v>
      </c>
      <c r="E232" t="s">
        <v>356</v>
      </c>
      <c r="F232">
        <v>2025</v>
      </c>
      <c r="G232" s="248">
        <v>3.5000000000000003E-2</v>
      </c>
    </row>
    <row r="233" spans="1:7" ht="15" thickBot="1" x14ac:dyDescent="0.35">
      <c r="A233" t="s">
        <v>349</v>
      </c>
      <c r="B233" t="str">
        <v>Residuos</v>
      </c>
      <c r="C233">
        <v>1</v>
      </c>
      <c r="D233" t="str">
        <f t="shared" si="5"/>
        <v>0</v>
      </c>
      <c r="E233" t="s">
        <v>356</v>
      </c>
      <c r="F233">
        <v>2025</v>
      </c>
      <c r="G233" s="240">
        <v>3.3500000000000002E-2</v>
      </c>
    </row>
    <row r="234" spans="1:7" ht="15" thickBot="1" x14ac:dyDescent="0.35">
      <c r="A234" t="s">
        <v>349</v>
      </c>
      <c r="B234" t="str">
        <v>Emisiones y combustible</v>
      </c>
      <c r="C234">
        <v>1</v>
      </c>
      <c r="D234" t="str">
        <f t="shared" si="5"/>
        <v>0</v>
      </c>
      <c r="E234" t="s">
        <v>356</v>
      </c>
      <c r="F234">
        <v>2025</v>
      </c>
      <c r="G234" s="240">
        <v>3.3300000000000003E-2</v>
      </c>
    </row>
    <row r="235" spans="1:7" ht="15" thickBot="1" x14ac:dyDescent="0.35">
      <c r="A235" t="s">
        <v>349</v>
      </c>
      <c r="B235" t="str">
        <v>Saneamiento básico</v>
      </c>
      <c r="C235">
        <v>1</v>
      </c>
      <c r="D235" t="str">
        <f t="shared" si="5"/>
        <v>0</v>
      </c>
      <c r="E235" t="s">
        <v>356</v>
      </c>
      <c r="F235">
        <v>2025</v>
      </c>
      <c r="G235" s="240">
        <v>3.3300000000000003E-2</v>
      </c>
    </row>
    <row r="236" spans="1:7" ht="15" thickBot="1" x14ac:dyDescent="0.35">
      <c r="A236" t="s">
        <v>349</v>
      </c>
      <c r="B236" t="str">
        <v>Inspecciones</v>
      </c>
      <c r="C236">
        <v>1</v>
      </c>
      <c r="D236" t="str">
        <f t="shared" si="5"/>
        <v>0</v>
      </c>
      <c r="E236" t="s">
        <v>356</v>
      </c>
      <c r="F236">
        <v>2025</v>
      </c>
      <c r="G236" s="240">
        <v>3.3300000000000003E-2</v>
      </c>
    </row>
    <row r="237" spans="1:7" ht="15" thickBot="1" x14ac:dyDescent="0.35">
      <c r="A237" t="s">
        <v>349</v>
      </c>
      <c r="B237" t="str">
        <v>Practicas</v>
      </c>
      <c r="C237">
        <v>1</v>
      </c>
      <c r="D237" t="str">
        <f t="shared" si="5"/>
        <v>0</v>
      </c>
      <c r="E237" t="s">
        <v>356</v>
      </c>
      <c r="F237">
        <v>2025</v>
      </c>
      <c r="G237" s="240">
        <v>3.3300000000000003E-2</v>
      </c>
    </row>
    <row r="238" spans="1:7" ht="15" thickBot="1" x14ac:dyDescent="0.35">
      <c r="A238" t="s">
        <v>349</v>
      </c>
      <c r="B238" t="str">
        <v>Formaciones</v>
      </c>
      <c r="C238">
        <v>1</v>
      </c>
      <c r="D238" t="str">
        <f t="shared" si="5"/>
        <v>0</v>
      </c>
      <c r="E238" t="s">
        <v>356</v>
      </c>
      <c r="F238">
        <v>2025</v>
      </c>
      <c r="G238" s="240">
        <v>3.3300000000000003E-2</v>
      </c>
    </row>
    <row r="239" spans="1:7" x14ac:dyDescent="0.3">
      <c r="A239" t="s">
        <v>349</v>
      </c>
      <c r="B239" t="str" cm="1">
        <f t="array" ref="B239:B297">'MTTO (2)'!C9:C67</f>
        <v>SIG-MG-01-RG-02 Matriz DOFA</v>
      </c>
      <c r="C239" cm="1">
        <f t="array" ref="C239:C297">'MTTO (2)'!H9:H67</f>
        <v>1</v>
      </c>
      <c r="D239" t="str">
        <f t="shared" si="5"/>
        <v>0</v>
      </c>
      <c r="E239" t="s">
        <v>357</v>
      </c>
      <c r="F239">
        <v>2025</v>
      </c>
      <c r="G239" s="227">
        <v>0.02</v>
      </c>
    </row>
    <row r="240" spans="1:7" ht="15" thickBot="1" x14ac:dyDescent="0.35">
      <c r="A240" t="s">
        <v>349</v>
      </c>
      <c r="B240" t="str">
        <v>Matriz de partes interesadas</v>
      </c>
      <c r="C240">
        <v>1</v>
      </c>
      <c r="D240" t="str">
        <f t="shared" si="5"/>
        <v>0</v>
      </c>
      <c r="E240" t="s">
        <v>357</v>
      </c>
      <c r="F240">
        <v>2025</v>
      </c>
      <c r="G240" s="228">
        <v>0.02</v>
      </c>
    </row>
    <row r="241" spans="1:7" x14ac:dyDescent="0.3">
      <c r="A241" t="s">
        <v>349</v>
      </c>
      <c r="B241" t="str">
        <v>Matriz de riesgos y oportunidades</v>
      </c>
      <c r="C241">
        <v>1</v>
      </c>
      <c r="D241" t="str">
        <f t="shared" si="5"/>
        <v>0</v>
      </c>
      <c r="E241" t="s">
        <v>357</v>
      </c>
      <c r="F241">
        <v>2025</v>
      </c>
      <c r="G241" s="237">
        <v>2.3300000000000001E-2</v>
      </c>
    </row>
    <row r="242" spans="1:7" x14ac:dyDescent="0.3">
      <c r="A242" t="s">
        <v>349</v>
      </c>
      <c r="B242" t="str">
        <v>Matriz de identificación de aspectos e impactos ambientales</v>
      </c>
      <c r="C242">
        <v>1</v>
      </c>
      <c r="D242" t="str">
        <f t="shared" si="5"/>
        <v>0</v>
      </c>
      <c r="E242" t="s">
        <v>357</v>
      </c>
      <c r="F242">
        <v>2025</v>
      </c>
      <c r="G242" s="237">
        <v>2.3300000000000001E-2</v>
      </c>
    </row>
    <row r="243" spans="1:7" ht="15" thickBot="1" x14ac:dyDescent="0.35">
      <c r="A243" t="s">
        <v>349</v>
      </c>
      <c r="B243" t="str">
        <v>Divulgación de la Matriz de identificación de aspectos e impactos ambientales</v>
      </c>
      <c r="C243">
        <v>1</v>
      </c>
      <c r="D243" t="str">
        <f t="shared" si="5"/>
        <v>0</v>
      </c>
      <c r="E243" t="s">
        <v>357</v>
      </c>
      <c r="F243">
        <v>2025</v>
      </c>
      <c r="G243" s="237">
        <v>2.3300000000000001E-2</v>
      </c>
    </row>
    <row r="244" spans="1:7" ht="15" thickBot="1" x14ac:dyDescent="0.35">
      <c r="A244" t="s">
        <v>349</v>
      </c>
      <c r="B244" t="str">
        <v>Presupuesto para la implementación del Sistema de Gestión Ambiental</v>
      </c>
      <c r="C244">
        <v>1</v>
      </c>
      <c r="D244" t="str">
        <f t="shared" si="5"/>
        <v>0</v>
      </c>
      <c r="E244" t="s">
        <v>357</v>
      </c>
      <c r="F244">
        <v>2025</v>
      </c>
      <c r="G244" s="231">
        <v>0.02</v>
      </c>
    </row>
    <row r="245" spans="1:7" ht="15" thickBot="1" x14ac:dyDescent="0.35">
      <c r="A245" t="s">
        <v>349</v>
      </c>
      <c r="B245" t="str">
        <v>Matriz de comunicaciones externas</v>
      </c>
      <c r="C245">
        <v>1</v>
      </c>
      <c r="D245" t="str">
        <f t="shared" si="5"/>
        <v>0</v>
      </c>
      <c r="E245" t="s">
        <v>357</v>
      </c>
      <c r="F245">
        <v>2025</v>
      </c>
      <c r="G245" s="231">
        <v>0.02</v>
      </c>
    </row>
    <row r="246" spans="1:7" ht="15" thickBot="1" x14ac:dyDescent="0.35">
      <c r="A246" t="s">
        <v>349</v>
      </c>
      <c r="B246" t="str">
        <v>Verificación de las instalaciones del centro de acopio</v>
      </c>
      <c r="C246">
        <v>1</v>
      </c>
      <c r="D246" t="str">
        <f t="shared" si="5"/>
        <v>0</v>
      </c>
      <c r="E246" t="s">
        <v>357</v>
      </c>
      <c r="F246">
        <v>2025</v>
      </c>
      <c r="G246" s="227">
        <v>0.01</v>
      </c>
    </row>
    <row r="247" spans="1:7" ht="15" thickBot="1" x14ac:dyDescent="0.35">
      <c r="A247" t="s">
        <v>349</v>
      </c>
      <c r="B247" t="str">
        <v xml:space="preserve">Aforo de residuos ordinarios </v>
      </c>
      <c r="C247">
        <v>1</v>
      </c>
      <c r="D247" t="str">
        <f t="shared" si="5"/>
        <v>0</v>
      </c>
      <c r="E247" t="s">
        <v>357</v>
      </c>
      <c r="F247">
        <v>2025</v>
      </c>
      <c r="G247" s="227">
        <v>0.01</v>
      </c>
    </row>
    <row r="248" spans="1:7" ht="15" thickBot="1" x14ac:dyDescent="0.35">
      <c r="A248" t="s">
        <v>349</v>
      </c>
      <c r="B248" t="str">
        <v>Orden y aseo del centro de acopio</v>
      </c>
      <c r="C248">
        <v>1</v>
      </c>
      <c r="D248" t="str">
        <f t="shared" ref="D248:D308" si="6">IF(C248=1,"0","1")</f>
        <v>0</v>
      </c>
      <c r="E248" t="s">
        <v>357</v>
      </c>
      <c r="F248">
        <v>2025</v>
      </c>
      <c r="G248" s="227">
        <v>0.01</v>
      </c>
    </row>
    <row r="249" spans="1:7" ht="15" thickBot="1" x14ac:dyDescent="0.35">
      <c r="A249" t="s">
        <v>349</v>
      </c>
      <c r="B249" t="str">
        <v>Recolección de residuos aprovechables (SGA-PM-01-RG-02 Venta de material reciclable y/o donación)</v>
      </c>
      <c r="C249">
        <v>2</v>
      </c>
      <c r="D249" t="str">
        <f t="shared" si="6"/>
        <v>1</v>
      </c>
      <c r="E249" t="s">
        <v>357</v>
      </c>
      <c r="F249">
        <v>2025</v>
      </c>
      <c r="G249" s="227">
        <v>0.01</v>
      </c>
    </row>
    <row r="250" spans="1:7" ht="15" thickBot="1" x14ac:dyDescent="0.35">
      <c r="A250" t="s">
        <v>349</v>
      </c>
      <c r="B250" t="str">
        <v xml:space="preserve">Licencias de empresas de recolección , transporte y disposición de residuos peligrosos </v>
      </c>
      <c r="C250">
        <v>1</v>
      </c>
      <c r="D250" t="str">
        <f t="shared" si="6"/>
        <v>0</v>
      </c>
      <c r="E250" t="s">
        <v>357</v>
      </c>
      <c r="F250">
        <v>2025</v>
      </c>
      <c r="G250" s="227">
        <v>0.01</v>
      </c>
    </row>
    <row r="251" spans="1:7" ht="15" thickBot="1" x14ac:dyDescent="0.35">
      <c r="A251" t="s">
        <v>349</v>
      </c>
      <c r="B251" t="str">
        <v>Recoleccción de residuos peligrosos (SGA-PL-02-RG-01 Entrega y verificación  de residuos peligrosos)</v>
      </c>
      <c r="C251">
        <v>0</v>
      </c>
      <c r="D251" t="str">
        <f t="shared" si="6"/>
        <v>1</v>
      </c>
      <c r="E251" t="s">
        <v>357</v>
      </c>
      <c r="F251">
        <v>2025</v>
      </c>
      <c r="G251" s="227">
        <v>0.01</v>
      </c>
    </row>
    <row r="252" spans="1:7" ht="15" thickBot="1" x14ac:dyDescent="0.35">
      <c r="A252" t="s">
        <v>349</v>
      </c>
      <c r="B252" t="str">
        <v>Manifiestos de carga</v>
      </c>
      <c r="C252">
        <v>0</v>
      </c>
      <c r="D252" t="str">
        <f t="shared" si="6"/>
        <v>1</v>
      </c>
      <c r="E252" t="s">
        <v>357</v>
      </c>
      <c r="F252">
        <v>2025</v>
      </c>
      <c r="G252" s="227">
        <v>0.01</v>
      </c>
    </row>
    <row r="253" spans="1:7" ht="15" thickBot="1" x14ac:dyDescent="0.35">
      <c r="A253" t="s">
        <v>349</v>
      </c>
      <c r="B253" t="str">
        <v xml:space="preserve">Recolección de aguas residuales de baños portatiles </v>
      </c>
      <c r="C253">
        <v>1</v>
      </c>
      <c r="D253" t="str">
        <f t="shared" si="6"/>
        <v>0</v>
      </c>
      <c r="E253" t="s">
        <v>357</v>
      </c>
      <c r="F253">
        <v>2025</v>
      </c>
      <c r="G253" s="227">
        <v>0.01</v>
      </c>
    </row>
    <row r="254" spans="1:7" ht="15" thickBot="1" x14ac:dyDescent="0.35">
      <c r="A254" t="s">
        <v>349</v>
      </c>
      <c r="B254" t="str">
        <v>Actualización del registro SGA-PM-01-RG-01 Control de generación y disposición de residuos</v>
      </c>
      <c r="C254">
        <v>1</v>
      </c>
      <c r="D254" t="str">
        <f t="shared" si="6"/>
        <v>0</v>
      </c>
      <c r="E254" t="s">
        <v>357</v>
      </c>
      <c r="F254">
        <v>2025</v>
      </c>
      <c r="G254" s="227">
        <v>0.01</v>
      </c>
    </row>
    <row r="255" spans="1:7" x14ac:dyDescent="0.3">
      <c r="A255" t="s">
        <v>349</v>
      </c>
      <c r="B255" t="str">
        <v xml:space="preserve">Licencias y certificados de disposición final de los talleres que realizan mantenimiento a los vehiculos </v>
      </c>
      <c r="C255">
        <v>1</v>
      </c>
      <c r="D255" t="str">
        <f t="shared" si="6"/>
        <v>0</v>
      </c>
      <c r="E255" t="s">
        <v>357</v>
      </c>
      <c r="F255">
        <v>2025</v>
      </c>
      <c r="G255" s="227">
        <v>0.01</v>
      </c>
    </row>
    <row r="256" spans="1:7" x14ac:dyDescent="0.3">
      <c r="A256" t="s">
        <v>349</v>
      </c>
      <c r="B256" t="str">
        <v>Control de plagas (roedores)</v>
      </c>
      <c r="C256">
        <v>2</v>
      </c>
      <c r="D256" t="str">
        <f t="shared" si="6"/>
        <v>1</v>
      </c>
      <c r="E256" t="s">
        <v>357</v>
      </c>
      <c r="F256">
        <v>2025</v>
      </c>
      <c r="G256" s="238">
        <v>1.4E-2</v>
      </c>
    </row>
    <row r="257" spans="1:7" x14ac:dyDescent="0.3">
      <c r="A257" t="s">
        <v>349</v>
      </c>
      <c r="B257" t="str">
        <v>Fumigación general (Vectores)</v>
      </c>
      <c r="C257">
        <v>1</v>
      </c>
      <c r="D257" t="str">
        <f t="shared" si="6"/>
        <v>0</v>
      </c>
      <c r="E257" t="s">
        <v>357</v>
      </c>
      <c r="F257">
        <v>2025</v>
      </c>
      <c r="G257" s="238">
        <v>1.4E-2</v>
      </c>
    </row>
    <row r="258" spans="1:7" x14ac:dyDescent="0.3">
      <c r="A258" t="s">
        <v>349</v>
      </c>
      <c r="B258" t="str">
        <v>Lavado de tanques</v>
      </c>
      <c r="C258">
        <v>2</v>
      </c>
      <c r="D258" t="str">
        <f t="shared" si="6"/>
        <v>1</v>
      </c>
      <c r="E258" t="s">
        <v>357</v>
      </c>
      <c r="F258">
        <v>2025</v>
      </c>
      <c r="G258" s="238">
        <v>1.4E-2</v>
      </c>
    </row>
    <row r="259" spans="1:7" x14ac:dyDescent="0.3">
      <c r="A259" t="s">
        <v>349</v>
      </c>
      <c r="B259" t="str">
        <v>Análisis e informe de agua potable (Laboratorio acreditado por el IDEAM)</v>
      </c>
      <c r="C259">
        <v>1</v>
      </c>
      <c r="D259" t="str">
        <f t="shared" si="6"/>
        <v>0</v>
      </c>
      <c r="E259" t="s">
        <v>357</v>
      </c>
      <c r="F259">
        <v>2025</v>
      </c>
      <c r="G259" s="238">
        <v>1.4E-2</v>
      </c>
    </row>
    <row r="260" spans="1:7" x14ac:dyDescent="0.3">
      <c r="A260" t="s">
        <v>349</v>
      </c>
      <c r="B260" t="str">
        <v>Mantenimiento de los filtros de agua de las instalaciones de la sede</v>
      </c>
      <c r="C260">
        <v>2</v>
      </c>
      <c r="D260" t="str">
        <f t="shared" si="6"/>
        <v>1</v>
      </c>
      <c r="E260" t="s">
        <v>357</v>
      </c>
      <c r="F260">
        <v>2025</v>
      </c>
      <c r="G260" s="238">
        <v>1.4E-2</v>
      </c>
    </row>
    <row r="261" spans="1:7" x14ac:dyDescent="0.3">
      <c r="A261" t="s">
        <v>349</v>
      </c>
      <c r="B261" t="str">
        <v>Proyectos para la disminuación del impacto ambiental</v>
      </c>
      <c r="C261">
        <v>2</v>
      </c>
      <c r="D261" t="str">
        <f t="shared" si="6"/>
        <v>1</v>
      </c>
      <c r="E261" t="s">
        <v>357</v>
      </c>
      <c r="F261">
        <v>2025</v>
      </c>
      <c r="G261" s="238">
        <v>6.6600000000000001E-3</v>
      </c>
    </row>
    <row r="262" spans="1:7" x14ac:dyDescent="0.3">
      <c r="A262" t="s">
        <v>349</v>
      </c>
      <c r="B262" t="str">
        <v>Campañas de toma de conciencia en el contrato</v>
      </c>
      <c r="C262">
        <v>2</v>
      </c>
      <c r="D262" t="str">
        <f t="shared" si="6"/>
        <v>1</v>
      </c>
      <c r="E262" t="s">
        <v>357</v>
      </c>
      <c r="F262">
        <v>2025</v>
      </c>
      <c r="G262" s="238">
        <v>6.6600000000000001E-3</v>
      </c>
    </row>
    <row r="263" spans="1:7" ht="15" thickBot="1" x14ac:dyDescent="0.35">
      <c r="A263" t="s">
        <v>349</v>
      </c>
      <c r="B263" t="str">
        <v>Charlas o divulgaciones en temas ambientales</v>
      </c>
      <c r="C263">
        <v>1</v>
      </c>
      <c r="D263" t="str">
        <f t="shared" si="6"/>
        <v>0</v>
      </c>
      <c r="E263" t="s">
        <v>357</v>
      </c>
      <c r="F263">
        <v>2025</v>
      </c>
      <c r="G263" s="238">
        <v>6.6600000000000001E-3</v>
      </c>
    </row>
    <row r="264" spans="1:7" ht="15" thickBot="1" x14ac:dyDescent="0.35">
      <c r="A264" t="s">
        <v>349</v>
      </c>
      <c r="B264" t="str">
        <v>Verificación de las revisiones tecnicomecanica de los vehiculos</v>
      </c>
      <c r="C264">
        <v>0</v>
      </c>
      <c r="D264" t="str">
        <f t="shared" si="6"/>
        <v>1</v>
      </c>
      <c r="E264" t="s">
        <v>357</v>
      </c>
      <c r="F264">
        <v>2025</v>
      </c>
      <c r="G264" s="236">
        <v>0.01</v>
      </c>
    </row>
    <row r="265" spans="1:7" ht="15" thickBot="1" x14ac:dyDescent="0.35">
      <c r="A265" t="s">
        <v>349</v>
      </c>
      <c r="B265" t="str">
        <v>Verificaciones de las revisiones tecnicomecanicas de las motos</v>
      </c>
      <c r="C265">
        <v>0</v>
      </c>
      <c r="D265" t="str">
        <f t="shared" si="6"/>
        <v>1</v>
      </c>
      <c r="E265" t="s">
        <v>357</v>
      </c>
      <c r="F265">
        <v>2025</v>
      </c>
      <c r="G265" s="236">
        <v>0.01</v>
      </c>
    </row>
    <row r="266" spans="1:7" ht="15" thickBot="1" x14ac:dyDescent="0.35">
      <c r="A266" t="s">
        <v>349</v>
      </c>
      <c r="B266" t="str">
        <v>Revisión de la información en la plataforma CAMPRO</v>
      </c>
      <c r="C266">
        <v>1</v>
      </c>
      <c r="D266" t="str">
        <f t="shared" si="6"/>
        <v>0</v>
      </c>
      <c r="E266" t="s">
        <v>357</v>
      </c>
      <c r="F266">
        <v>2025</v>
      </c>
      <c r="G266" s="236">
        <v>0.01</v>
      </c>
    </row>
    <row r="267" spans="1:7" x14ac:dyDescent="0.3">
      <c r="A267" t="s">
        <v>349</v>
      </c>
      <c r="B267" t="str">
        <v>Certificación ambiental para la habilitación de centros de diagnostico automotor - CDA</v>
      </c>
      <c r="C267">
        <v>0</v>
      </c>
      <c r="D267" t="str">
        <f t="shared" si="6"/>
        <v>1</v>
      </c>
      <c r="E267" t="s">
        <v>357</v>
      </c>
      <c r="F267">
        <v>2025</v>
      </c>
      <c r="G267" s="236">
        <v>0.01</v>
      </c>
    </row>
    <row r="268" spans="1:7" ht="15" thickBot="1" x14ac:dyDescent="0.35">
      <c r="A268" t="s">
        <v>349</v>
      </c>
      <c r="B268" t="str">
        <v>Combustibles</v>
      </c>
      <c r="C268">
        <v>1</v>
      </c>
      <c r="D268" t="str">
        <f t="shared" si="6"/>
        <v>0</v>
      </c>
      <c r="E268" t="s">
        <v>357</v>
      </c>
      <c r="F268">
        <v>2025</v>
      </c>
      <c r="G268" s="226">
        <v>0.01</v>
      </c>
    </row>
    <row r="269" spans="1:7" ht="15" thickBot="1" x14ac:dyDescent="0.35">
      <c r="A269" t="s">
        <v>349</v>
      </c>
      <c r="B269" t="str">
        <v>SSL-PM-02-RG-01 Matriz de Identificación sustancia quimica</v>
      </c>
      <c r="C269">
        <v>0</v>
      </c>
      <c r="D269" t="str">
        <f t="shared" si="6"/>
        <v>1</v>
      </c>
      <c r="E269" t="s">
        <v>357</v>
      </c>
      <c r="F269">
        <v>2025</v>
      </c>
      <c r="G269" s="240">
        <v>8.7500000000000008E-3</v>
      </c>
    </row>
    <row r="270" spans="1:7" ht="15" thickBot="1" x14ac:dyDescent="0.35">
      <c r="A270" t="s">
        <v>349</v>
      </c>
      <c r="B270" t="str">
        <v>Matriz de compatibilidad de acuerdo a las sustancias quimicas que se manejan</v>
      </c>
      <c r="C270">
        <v>1</v>
      </c>
      <c r="D270" t="str">
        <f t="shared" si="6"/>
        <v>0</v>
      </c>
      <c r="E270" t="s">
        <v>357</v>
      </c>
      <c r="F270">
        <v>2025</v>
      </c>
      <c r="G270" s="240">
        <v>8.7500000000000008E-3</v>
      </c>
    </row>
    <row r="271" spans="1:7" ht="15" thickBot="1" x14ac:dyDescent="0.35">
      <c r="A271" t="s">
        <v>349</v>
      </c>
      <c r="B271" t="str">
        <v>Verificación del almacenamiento de las sustancias quimicas de acuerdo al Sistema Globalmente Armonizado (Registro fotografico)</v>
      </c>
      <c r="C271">
        <v>1</v>
      </c>
      <c r="D271" t="str">
        <f t="shared" si="6"/>
        <v>0</v>
      </c>
      <c r="E271" t="s">
        <v>357</v>
      </c>
      <c r="F271">
        <v>2025</v>
      </c>
      <c r="G271" s="240">
        <v>8.7500000000000008E-3</v>
      </c>
    </row>
    <row r="272" spans="1:7" ht="15" thickBot="1" x14ac:dyDescent="0.35">
      <c r="A272" t="s">
        <v>349</v>
      </c>
      <c r="B272" t="str">
        <v>SSL-PM-02-RG-02 Etiquetado de las sustancias quimicas en la sede del proyecto (Servicios generales, almacen, TI, entre otras). (Registro fotografico)</v>
      </c>
      <c r="C272">
        <v>1</v>
      </c>
      <c r="D272" t="str">
        <f t="shared" si="6"/>
        <v>0</v>
      </c>
      <c r="E272" t="s">
        <v>357</v>
      </c>
      <c r="F272">
        <v>2025</v>
      </c>
      <c r="G272" s="240">
        <v>8.7500000000000008E-3</v>
      </c>
    </row>
    <row r="273" spans="1:7" ht="15" thickBot="1" x14ac:dyDescent="0.35">
      <c r="A273" t="s">
        <v>349</v>
      </c>
      <c r="B273" t="str">
        <v>Fichas de seguridad que se utilizan en el proyecto (Resolución 773 de 2021 - Decreto 1496 del 2018  y que cumplan de acuerdo a la NTC 4435)</v>
      </c>
      <c r="C273">
        <v>0</v>
      </c>
      <c r="D273" t="str">
        <f t="shared" si="6"/>
        <v>1</v>
      </c>
      <c r="E273" t="s">
        <v>357</v>
      </c>
      <c r="F273">
        <v>2025</v>
      </c>
      <c r="G273" s="240">
        <v>8.7500000000000008E-3</v>
      </c>
    </row>
    <row r="274" spans="1:7" ht="15" thickBot="1" x14ac:dyDescent="0.35">
      <c r="A274" t="s">
        <v>349</v>
      </c>
      <c r="B274" t="str">
        <v xml:space="preserve">SSL-PM-02-RG-02 Etiquetado de las sustancias quimicas en los vehiculos del proyecto  </v>
      </c>
      <c r="C274">
        <v>1</v>
      </c>
      <c r="D274" t="str">
        <f t="shared" si="6"/>
        <v>0</v>
      </c>
      <c r="E274" t="s">
        <v>357</v>
      </c>
      <c r="F274">
        <v>2025</v>
      </c>
      <c r="G274" s="240">
        <v>8.7500000000000008E-3</v>
      </c>
    </row>
    <row r="275" spans="1:7" ht="15" thickBot="1" x14ac:dyDescent="0.35">
      <c r="A275" t="s">
        <v>349</v>
      </c>
      <c r="B275" t="str">
        <v>SSL-PM-02-RG-03 Tarjeta de emergencia (para el transporte de sustancias quimicas)</v>
      </c>
      <c r="C275">
        <v>2</v>
      </c>
      <c r="D275" t="str">
        <f t="shared" si="6"/>
        <v>1</v>
      </c>
      <c r="E275" t="s">
        <v>357</v>
      </c>
      <c r="F275">
        <v>2025</v>
      </c>
      <c r="G275" s="240">
        <v>8.7500000000000008E-3</v>
      </c>
    </row>
    <row r="276" spans="1:7" ht="15" thickBot="1" x14ac:dyDescent="0.35">
      <c r="A276" t="s">
        <v>349</v>
      </c>
      <c r="B276" t="str">
        <v>Cumplimiento al rotulado de los vehiculos que transportan sustancias (Decreto 1609/2002)</v>
      </c>
      <c r="C276">
        <v>2</v>
      </c>
      <c r="D276" t="str">
        <f t="shared" si="6"/>
        <v>1</v>
      </c>
      <c r="E276" t="s">
        <v>357</v>
      </c>
      <c r="F276">
        <v>2025</v>
      </c>
      <c r="G276" s="240">
        <v>8.7500000000000008E-3</v>
      </c>
    </row>
    <row r="277" spans="1:7" ht="15" thickBot="1" x14ac:dyDescent="0.35">
      <c r="A277" t="s">
        <v>349</v>
      </c>
      <c r="B277" t="str">
        <v>SSL-PM-14-RG-05 Guion para el desarrollo del simulacro</v>
      </c>
      <c r="C277">
        <v>1</v>
      </c>
      <c r="D277" t="str">
        <f t="shared" si="6"/>
        <v>0</v>
      </c>
      <c r="E277" t="s">
        <v>357</v>
      </c>
      <c r="F277">
        <v>2025</v>
      </c>
      <c r="G277" s="240">
        <v>1.4E-2</v>
      </c>
    </row>
    <row r="278" spans="1:7" ht="15" thickBot="1" x14ac:dyDescent="0.35">
      <c r="A278" t="s">
        <v>349</v>
      </c>
      <c r="B278" t="str">
        <v>SGA-PR-02-RG-03 Informe de simulacro de emergencias ambientales.</v>
      </c>
      <c r="C278">
        <v>1</v>
      </c>
      <c r="D278" t="str">
        <f t="shared" si="6"/>
        <v>0</v>
      </c>
      <c r="E278" t="s">
        <v>357</v>
      </c>
      <c r="F278">
        <v>2025</v>
      </c>
      <c r="G278" s="240">
        <v>1.4E-2</v>
      </c>
    </row>
    <row r="279" spans="1:7" ht="15" thickBot="1" x14ac:dyDescent="0.35">
      <c r="A279" t="s">
        <v>349</v>
      </c>
      <c r="B279" t="str">
        <v>Documento donde se establece los PONS aplicables al contrato</v>
      </c>
      <c r="C279">
        <v>1</v>
      </c>
      <c r="D279" t="str">
        <f t="shared" si="6"/>
        <v>0</v>
      </c>
      <c r="E279" t="s">
        <v>357</v>
      </c>
      <c r="F279">
        <v>2025</v>
      </c>
      <c r="G279" s="240">
        <v>1.4E-2</v>
      </c>
    </row>
    <row r="280" spans="1:7" ht="15" thickBot="1" x14ac:dyDescent="0.35">
      <c r="A280" t="s">
        <v>349</v>
      </c>
      <c r="B280" t="str">
        <v>SGA-PR-02-RG-02 Investigación de causalidad de emergencias ambientales</v>
      </c>
      <c r="C280">
        <v>2</v>
      </c>
      <c r="D280" t="str">
        <f t="shared" si="6"/>
        <v>1</v>
      </c>
      <c r="E280" t="s">
        <v>357</v>
      </c>
      <c r="F280">
        <v>2025</v>
      </c>
      <c r="G280" s="240">
        <v>1.4E-2</v>
      </c>
    </row>
    <row r="281" spans="1:7" ht="15" thickBot="1" x14ac:dyDescent="0.35">
      <c r="A281" t="s">
        <v>349</v>
      </c>
      <c r="B281" t="str">
        <v>SGA-PR-02-RG-04 Base de incidentes ambientales</v>
      </c>
      <c r="C281">
        <v>2</v>
      </c>
      <c r="D281" t="str">
        <f t="shared" si="6"/>
        <v>1</v>
      </c>
      <c r="E281" t="s">
        <v>357</v>
      </c>
      <c r="F281">
        <v>2025</v>
      </c>
      <c r="G281" s="240">
        <v>1.4E-2</v>
      </c>
    </row>
    <row r="282" spans="1:7" ht="15" thickBot="1" x14ac:dyDescent="0.35">
      <c r="A282" t="s">
        <v>349</v>
      </c>
      <c r="B282" t="str">
        <v>Inducción y reinducción</v>
      </c>
      <c r="C282">
        <v>1</v>
      </c>
      <c r="D282" t="str">
        <f t="shared" si="6"/>
        <v>0</v>
      </c>
      <c r="E282" t="s">
        <v>357</v>
      </c>
      <c r="F282">
        <v>2025</v>
      </c>
      <c r="G282" s="227">
        <v>0.05</v>
      </c>
    </row>
    <row r="283" spans="1:7" ht="15" thickBot="1" x14ac:dyDescent="0.35">
      <c r="A283" t="s">
        <v>349</v>
      </c>
      <c r="B283" t="str">
        <v>Inspecciones ambiental en terreno</v>
      </c>
      <c r="C283">
        <v>1</v>
      </c>
      <c r="D283" t="str">
        <f t="shared" si="6"/>
        <v>0</v>
      </c>
      <c r="E283" t="s">
        <v>357</v>
      </c>
      <c r="F283">
        <v>2025</v>
      </c>
      <c r="G283" s="248">
        <v>2.3300000000000001E-2</v>
      </c>
    </row>
    <row r="284" spans="1:7" ht="15" thickBot="1" x14ac:dyDescent="0.35">
      <c r="A284" t="s">
        <v>349</v>
      </c>
      <c r="B284" t="str">
        <v>Inspecciones de kit de derrames</v>
      </c>
      <c r="C284">
        <v>1</v>
      </c>
      <c r="D284" t="str">
        <f t="shared" si="6"/>
        <v>0</v>
      </c>
      <c r="E284" t="s">
        <v>357</v>
      </c>
      <c r="F284">
        <v>2025</v>
      </c>
      <c r="G284" s="248">
        <v>2.3300000000000001E-2</v>
      </c>
    </row>
    <row r="285" spans="1:7" ht="15" thickBot="1" x14ac:dyDescent="0.35">
      <c r="A285" t="s">
        <v>349</v>
      </c>
      <c r="B285" t="str">
        <v>Inspecciones localivas ambientales</v>
      </c>
      <c r="C285">
        <v>1</v>
      </c>
      <c r="D285" t="str">
        <f t="shared" si="6"/>
        <v>0</v>
      </c>
      <c r="E285" t="s">
        <v>357</v>
      </c>
      <c r="F285">
        <v>2025</v>
      </c>
      <c r="G285" s="240">
        <v>2.3300000000000001E-2</v>
      </c>
    </row>
    <row r="286" spans="1:7" x14ac:dyDescent="0.3">
      <c r="A286" t="s">
        <v>349</v>
      </c>
      <c r="B286" t="str">
        <v>Informe del desempeño ambiental del contrato (Indicadores, practicas sostenibles, hallazgos, entre otros)</v>
      </c>
      <c r="C286">
        <v>2</v>
      </c>
      <c r="D286" t="str">
        <f t="shared" si="6"/>
        <v>1</v>
      </c>
      <c r="E286" t="s">
        <v>357</v>
      </c>
      <c r="F286">
        <v>2025</v>
      </c>
      <c r="G286" s="248">
        <v>3.5000000000000003E-2</v>
      </c>
    </row>
    <row r="287" spans="1:7" ht="15" thickBot="1" x14ac:dyDescent="0.35">
      <c r="A287" t="s">
        <v>349</v>
      </c>
      <c r="B287" t="str">
        <v>Comunicación del desempeño ambiental a colaboradores</v>
      </c>
      <c r="C287">
        <v>2</v>
      </c>
      <c r="D287" t="str">
        <f t="shared" si="6"/>
        <v>1</v>
      </c>
      <c r="E287" t="s">
        <v>357</v>
      </c>
      <c r="F287">
        <v>2025</v>
      </c>
      <c r="G287" s="249">
        <v>3.5000000000000003E-2</v>
      </c>
    </row>
    <row r="288" spans="1:7" ht="15" thickBot="1" x14ac:dyDescent="0.35">
      <c r="A288" t="s">
        <v>349</v>
      </c>
      <c r="B288" t="str">
        <v>SGA-PL-01-RG-05 Lista de chequeo de cumplimiento ambiental de proveedores (Sustancias quimicas, Saneamiento básico, Residuos peligrosos, RCD, CDA, Estaciones de servicio, Laboratorios - Cromatografia; entre otros)</v>
      </c>
      <c r="C288">
        <v>2</v>
      </c>
      <c r="D288" t="str">
        <f t="shared" si="6"/>
        <v>1</v>
      </c>
      <c r="E288" t="s">
        <v>357</v>
      </c>
      <c r="F288">
        <v>2025</v>
      </c>
      <c r="G288" s="248">
        <v>5.0000000000000001E-3</v>
      </c>
    </row>
    <row r="289" spans="1:7" ht="15" thickBot="1" x14ac:dyDescent="0.35">
      <c r="A289" t="s">
        <v>349</v>
      </c>
      <c r="B289" t="str">
        <v>Soportes del cumplimiento ambiental de cada proveedor</v>
      </c>
      <c r="C289">
        <v>2</v>
      </c>
      <c r="D289" t="str">
        <f t="shared" si="6"/>
        <v>1</v>
      </c>
      <c r="E289" t="s">
        <v>357</v>
      </c>
      <c r="F289">
        <v>2025</v>
      </c>
      <c r="G289" s="248">
        <v>5.0000000000000001E-3</v>
      </c>
    </row>
    <row r="290" spans="1:7" ht="15" thickBot="1" x14ac:dyDescent="0.35">
      <c r="A290" t="s">
        <v>349</v>
      </c>
      <c r="B290" t="str">
        <v>Seguimiento y Control Acciones Correctivas y Oportunidades de Mejora</v>
      </c>
      <c r="C290">
        <v>2</v>
      </c>
      <c r="D290" t="str">
        <f t="shared" si="6"/>
        <v>1</v>
      </c>
      <c r="E290" t="s">
        <v>357</v>
      </c>
      <c r="F290">
        <v>2025</v>
      </c>
      <c r="G290" s="248">
        <v>3.5000000000000003E-2</v>
      </c>
    </row>
    <row r="291" spans="1:7" ht="15" thickBot="1" x14ac:dyDescent="0.35">
      <c r="A291" t="s">
        <v>349</v>
      </c>
      <c r="B291" t="str">
        <v>Evidencias de cierre de hallazgo</v>
      </c>
      <c r="C291">
        <v>2</v>
      </c>
      <c r="D291" t="str">
        <f t="shared" si="6"/>
        <v>1</v>
      </c>
      <c r="E291" t="s">
        <v>357</v>
      </c>
      <c r="F291">
        <v>2025</v>
      </c>
      <c r="G291" s="248">
        <v>3.5000000000000003E-2</v>
      </c>
    </row>
    <row r="292" spans="1:7" ht="15" thickBot="1" x14ac:dyDescent="0.35">
      <c r="A292" t="s">
        <v>349</v>
      </c>
      <c r="B292" t="str">
        <v>Residuos</v>
      </c>
      <c r="C292">
        <v>1</v>
      </c>
      <c r="D292" t="str">
        <f t="shared" si="6"/>
        <v>0</v>
      </c>
      <c r="E292" t="s">
        <v>357</v>
      </c>
      <c r="F292">
        <v>2025</v>
      </c>
      <c r="G292" s="240">
        <v>3.3500000000000002E-2</v>
      </c>
    </row>
    <row r="293" spans="1:7" ht="15" thickBot="1" x14ac:dyDescent="0.35">
      <c r="A293" t="s">
        <v>349</v>
      </c>
      <c r="B293" t="str">
        <v>Emisiones y combustible</v>
      </c>
      <c r="C293">
        <v>1</v>
      </c>
      <c r="D293" t="str">
        <f t="shared" si="6"/>
        <v>0</v>
      </c>
      <c r="E293" t="s">
        <v>357</v>
      </c>
      <c r="F293">
        <v>2025</v>
      </c>
      <c r="G293" s="240">
        <v>3.3300000000000003E-2</v>
      </c>
    </row>
    <row r="294" spans="1:7" ht="15" thickBot="1" x14ac:dyDescent="0.35">
      <c r="A294" t="s">
        <v>349</v>
      </c>
      <c r="B294" t="str">
        <v>Saneamiento básico</v>
      </c>
      <c r="C294">
        <v>1</v>
      </c>
      <c r="D294" t="str">
        <f t="shared" si="6"/>
        <v>0</v>
      </c>
      <c r="E294" t="s">
        <v>357</v>
      </c>
      <c r="F294">
        <v>2025</v>
      </c>
      <c r="G294" s="240">
        <v>3.3300000000000003E-2</v>
      </c>
    </row>
    <row r="295" spans="1:7" ht="15" thickBot="1" x14ac:dyDescent="0.35">
      <c r="A295" t="s">
        <v>349</v>
      </c>
      <c r="B295" t="str">
        <v>Inspecciones</v>
      </c>
      <c r="C295">
        <v>1</v>
      </c>
      <c r="D295" t="str">
        <f t="shared" si="6"/>
        <v>0</v>
      </c>
      <c r="E295" t="s">
        <v>357</v>
      </c>
      <c r="F295">
        <v>2025</v>
      </c>
      <c r="G295" s="240">
        <v>3.3300000000000003E-2</v>
      </c>
    </row>
    <row r="296" spans="1:7" ht="15" thickBot="1" x14ac:dyDescent="0.35">
      <c r="A296" t="s">
        <v>349</v>
      </c>
      <c r="B296" t="str">
        <v>Practicas</v>
      </c>
      <c r="C296">
        <v>1</v>
      </c>
      <c r="D296" t="str">
        <f t="shared" si="6"/>
        <v>0</v>
      </c>
      <c r="E296" t="s">
        <v>357</v>
      </c>
      <c r="F296">
        <v>2025</v>
      </c>
      <c r="G296" s="240">
        <v>3.3300000000000003E-2</v>
      </c>
    </row>
    <row r="297" spans="1:7" ht="15" thickBot="1" x14ac:dyDescent="0.35">
      <c r="A297" t="s">
        <v>349</v>
      </c>
      <c r="B297" t="str">
        <v>Formaciones</v>
      </c>
      <c r="C297">
        <v>1</v>
      </c>
      <c r="D297" t="str">
        <f t="shared" si="6"/>
        <v>0</v>
      </c>
      <c r="E297" t="s">
        <v>357</v>
      </c>
      <c r="F297">
        <v>2025</v>
      </c>
      <c r="G297" s="240">
        <v>3.3300000000000003E-2</v>
      </c>
    </row>
    <row r="298" spans="1:7" x14ac:dyDescent="0.3">
      <c r="A298" t="s">
        <v>349</v>
      </c>
      <c r="B298" t="str" cm="1">
        <f t="array" ref="B298:B356">'MTTO (2)'!C9:C67</f>
        <v>SIG-MG-01-RG-02 Matriz DOFA</v>
      </c>
      <c r="C298" cm="1">
        <f t="array" ref="C298:C356">'MTTO (2)'!I9:I67</f>
        <v>1</v>
      </c>
      <c r="D298" t="str">
        <f t="shared" si="6"/>
        <v>0</v>
      </c>
      <c r="E298" t="s">
        <v>358</v>
      </c>
      <c r="F298">
        <v>2025</v>
      </c>
      <c r="G298" s="227">
        <v>0.02</v>
      </c>
    </row>
    <row r="299" spans="1:7" ht="15" thickBot="1" x14ac:dyDescent="0.35">
      <c r="A299" t="s">
        <v>349</v>
      </c>
      <c r="B299" t="str">
        <v>Matriz de partes interesadas</v>
      </c>
      <c r="C299">
        <v>1</v>
      </c>
      <c r="D299" t="str">
        <f t="shared" si="6"/>
        <v>0</v>
      </c>
      <c r="E299" t="s">
        <v>358</v>
      </c>
      <c r="F299">
        <v>2025</v>
      </c>
      <c r="G299" s="228">
        <v>0.02</v>
      </c>
    </row>
    <row r="300" spans="1:7" x14ac:dyDescent="0.3">
      <c r="A300" t="s">
        <v>349</v>
      </c>
      <c r="B300" t="str">
        <v>Matriz de riesgos y oportunidades</v>
      </c>
      <c r="C300">
        <v>1</v>
      </c>
      <c r="D300" t="str">
        <f t="shared" si="6"/>
        <v>0</v>
      </c>
      <c r="E300" t="s">
        <v>358</v>
      </c>
      <c r="F300">
        <v>2025</v>
      </c>
      <c r="G300" s="237">
        <v>2.3300000000000001E-2</v>
      </c>
    </row>
    <row r="301" spans="1:7" x14ac:dyDescent="0.3">
      <c r="A301" t="s">
        <v>349</v>
      </c>
      <c r="B301" t="str">
        <v>Matriz de identificación de aspectos e impactos ambientales</v>
      </c>
      <c r="C301">
        <v>1</v>
      </c>
      <c r="D301" t="str">
        <f t="shared" si="6"/>
        <v>0</v>
      </c>
      <c r="E301" t="s">
        <v>358</v>
      </c>
      <c r="F301">
        <v>2025</v>
      </c>
      <c r="G301" s="237">
        <v>2.3300000000000001E-2</v>
      </c>
    </row>
    <row r="302" spans="1:7" ht="15" thickBot="1" x14ac:dyDescent="0.35">
      <c r="A302" t="s">
        <v>349</v>
      </c>
      <c r="B302" t="str">
        <v>Divulgación de la Matriz de identificación de aspectos e impactos ambientales</v>
      </c>
      <c r="C302">
        <v>1</v>
      </c>
      <c r="D302" t="str">
        <f t="shared" si="6"/>
        <v>0</v>
      </c>
      <c r="E302" t="s">
        <v>358</v>
      </c>
      <c r="F302">
        <v>2025</v>
      </c>
      <c r="G302" s="237">
        <v>2.3300000000000001E-2</v>
      </c>
    </row>
    <row r="303" spans="1:7" ht="15" thickBot="1" x14ac:dyDescent="0.35">
      <c r="A303" t="s">
        <v>349</v>
      </c>
      <c r="B303" t="str">
        <v>Presupuesto para la implementación del Sistema de Gestión Ambiental</v>
      </c>
      <c r="C303">
        <v>1</v>
      </c>
      <c r="D303" t="str">
        <f t="shared" si="6"/>
        <v>0</v>
      </c>
      <c r="E303" t="s">
        <v>358</v>
      </c>
      <c r="F303">
        <v>2025</v>
      </c>
      <c r="G303" s="231">
        <v>0.02</v>
      </c>
    </row>
    <row r="304" spans="1:7" ht="15" thickBot="1" x14ac:dyDescent="0.35">
      <c r="A304" t="s">
        <v>349</v>
      </c>
      <c r="B304" t="str">
        <v>Matriz de comunicaciones externas</v>
      </c>
      <c r="C304">
        <v>1</v>
      </c>
      <c r="D304" t="str">
        <f t="shared" si="6"/>
        <v>0</v>
      </c>
      <c r="E304" t="s">
        <v>358</v>
      </c>
      <c r="F304">
        <v>2025</v>
      </c>
      <c r="G304" s="231">
        <v>0.02</v>
      </c>
    </row>
    <row r="305" spans="1:7" ht="15" thickBot="1" x14ac:dyDescent="0.35">
      <c r="A305" t="s">
        <v>349</v>
      </c>
      <c r="B305" t="str">
        <v>Verificación de las instalaciones del centro de acopio</v>
      </c>
      <c r="C305">
        <v>1</v>
      </c>
      <c r="D305" t="str">
        <f t="shared" si="6"/>
        <v>0</v>
      </c>
      <c r="E305" t="s">
        <v>358</v>
      </c>
      <c r="F305">
        <v>2025</v>
      </c>
      <c r="G305" s="227">
        <v>0.01</v>
      </c>
    </row>
    <row r="306" spans="1:7" ht="15" thickBot="1" x14ac:dyDescent="0.35">
      <c r="A306" t="s">
        <v>349</v>
      </c>
      <c r="B306" t="str">
        <v xml:space="preserve">Aforo de residuos ordinarios </v>
      </c>
      <c r="C306">
        <v>1</v>
      </c>
      <c r="D306" t="str">
        <f t="shared" si="6"/>
        <v>0</v>
      </c>
      <c r="E306" t="s">
        <v>358</v>
      </c>
      <c r="F306">
        <v>2025</v>
      </c>
      <c r="G306" s="227">
        <v>0.01</v>
      </c>
    </row>
    <row r="307" spans="1:7" ht="15" thickBot="1" x14ac:dyDescent="0.35">
      <c r="A307" t="s">
        <v>349</v>
      </c>
      <c r="B307" t="str">
        <v>Orden y aseo del centro de acopio</v>
      </c>
      <c r="C307">
        <v>1</v>
      </c>
      <c r="D307" t="str">
        <f t="shared" si="6"/>
        <v>0</v>
      </c>
      <c r="E307" t="s">
        <v>358</v>
      </c>
      <c r="F307">
        <v>2025</v>
      </c>
      <c r="G307" s="227">
        <v>0.01</v>
      </c>
    </row>
    <row r="308" spans="1:7" ht="15" thickBot="1" x14ac:dyDescent="0.35">
      <c r="A308" t="s">
        <v>349</v>
      </c>
      <c r="B308" t="str">
        <v>Recolección de residuos aprovechables (SGA-PM-01-RG-02 Venta de material reciclable y/o donación)</v>
      </c>
      <c r="C308">
        <v>1</v>
      </c>
      <c r="D308" t="str">
        <f t="shared" si="6"/>
        <v>0</v>
      </c>
      <c r="E308" t="s">
        <v>358</v>
      </c>
      <c r="F308">
        <v>2025</v>
      </c>
      <c r="G308" s="227">
        <v>0.01</v>
      </c>
    </row>
    <row r="309" spans="1:7" ht="15" thickBot="1" x14ac:dyDescent="0.35">
      <c r="A309" t="s">
        <v>349</v>
      </c>
      <c r="B309" t="str">
        <v xml:space="preserve">Licencias de empresas de recolección , transporte y disposición de residuos peligrosos </v>
      </c>
      <c r="C309">
        <v>1</v>
      </c>
      <c r="D309" t="str">
        <f t="shared" ref="D309:D369" si="7">IF(C309=1,"0","1")</f>
        <v>0</v>
      </c>
      <c r="E309" t="s">
        <v>358</v>
      </c>
      <c r="F309">
        <v>2025</v>
      </c>
      <c r="G309" s="227">
        <v>0.01</v>
      </c>
    </row>
    <row r="310" spans="1:7" ht="15" thickBot="1" x14ac:dyDescent="0.35">
      <c r="A310" t="s">
        <v>349</v>
      </c>
      <c r="B310" t="str">
        <v>Recoleccción de residuos peligrosos (SGA-PL-02-RG-01 Entrega y verificación  de residuos peligrosos)</v>
      </c>
      <c r="C310">
        <v>1</v>
      </c>
      <c r="D310" t="str">
        <f t="shared" si="7"/>
        <v>0</v>
      </c>
      <c r="E310" t="s">
        <v>358</v>
      </c>
      <c r="F310">
        <v>2025</v>
      </c>
      <c r="G310" s="227">
        <v>0.01</v>
      </c>
    </row>
    <row r="311" spans="1:7" ht="15" thickBot="1" x14ac:dyDescent="0.35">
      <c r="A311" t="s">
        <v>349</v>
      </c>
      <c r="B311" t="str">
        <v>Manifiestos de carga</v>
      </c>
      <c r="C311">
        <v>1</v>
      </c>
      <c r="D311" t="str">
        <f t="shared" si="7"/>
        <v>0</v>
      </c>
      <c r="E311" t="s">
        <v>358</v>
      </c>
      <c r="F311">
        <v>2025</v>
      </c>
      <c r="G311" s="227">
        <v>0.01</v>
      </c>
    </row>
    <row r="312" spans="1:7" ht="15" thickBot="1" x14ac:dyDescent="0.35">
      <c r="A312" t="s">
        <v>349</v>
      </c>
      <c r="B312" t="str">
        <v xml:space="preserve">Recolección de aguas residuales de baños portatiles </v>
      </c>
      <c r="C312">
        <v>2</v>
      </c>
      <c r="D312" t="str">
        <f t="shared" si="7"/>
        <v>1</v>
      </c>
      <c r="E312" t="s">
        <v>358</v>
      </c>
      <c r="F312">
        <v>2025</v>
      </c>
      <c r="G312" s="227">
        <v>0.01</v>
      </c>
    </row>
    <row r="313" spans="1:7" ht="15" thickBot="1" x14ac:dyDescent="0.35">
      <c r="A313" t="s">
        <v>349</v>
      </c>
      <c r="B313" t="str">
        <v>Actualización del registro SGA-PM-01-RG-01 Control de generación y disposición de residuos</v>
      </c>
      <c r="C313">
        <v>2</v>
      </c>
      <c r="D313" t="str">
        <f t="shared" si="7"/>
        <v>1</v>
      </c>
      <c r="E313" t="s">
        <v>358</v>
      </c>
      <c r="F313">
        <v>2025</v>
      </c>
      <c r="G313" s="227">
        <v>0.01</v>
      </c>
    </row>
    <row r="314" spans="1:7" x14ac:dyDescent="0.3">
      <c r="A314" t="s">
        <v>349</v>
      </c>
      <c r="B314" t="str">
        <v xml:space="preserve">Licencias y certificados de disposición final de los talleres que realizan mantenimiento a los vehiculos </v>
      </c>
      <c r="C314">
        <v>1</v>
      </c>
      <c r="D314" t="str">
        <f t="shared" si="7"/>
        <v>0</v>
      </c>
      <c r="E314" t="s">
        <v>358</v>
      </c>
      <c r="F314">
        <v>2025</v>
      </c>
      <c r="G314" s="227">
        <v>0.01</v>
      </c>
    </row>
    <row r="315" spans="1:7" x14ac:dyDescent="0.3">
      <c r="A315" t="s">
        <v>349</v>
      </c>
      <c r="B315" t="str">
        <v>Control de plagas (roedores)</v>
      </c>
      <c r="C315">
        <v>1</v>
      </c>
      <c r="D315" t="str">
        <f t="shared" si="7"/>
        <v>0</v>
      </c>
      <c r="E315" t="s">
        <v>358</v>
      </c>
      <c r="F315">
        <v>2025</v>
      </c>
      <c r="G315" s="238">
        <v>1.4E-2</v>
      </c>
    </row>
    <row r="316" spans="1:7" x14ac:dyDescent="0.3">
      <c r="A316" t="s">
        <v>349</v>
      </c>
      <c r="B316" t="str">
        <v>Fumigación general (Vectores)</v>
      </c>
      <c r="C316">
        <v>2</v>
      </c>
      <c r="D316" t="str">
        <f t="shared" si="7"/>
        <v>1</v>
      </c>
      <c r="E316" t="s">
        <v>358</v>
      </c>
      <c r="F316">
        <v>2025</v>
      </c>
      <c r="G316" s="238">
        <v>1.4E-2</v>
      </c>
    </row>
    <row r="317" spans="1:7" x14ac:dyDescent="0.3">
      <c r="A317" t="s">
        <v>349</v>
      </c>
      <c r="B317" t="str">
        <v>Lavado de tanques</v>
      </c>
      <c r="C317">
        <v>1</v>
      </c>
      <c r="D317" t="str">
        <f t="shared" si="7"/>
        <v>0</v>
      </c>
      <c r="E317" t="s">
        <v>358</v>
      </c>
      <c r="F317">
        <v>2025</v>
      </c>
      <c r="G317" s="238">
        <v>1.4E-2</v>
      </c>
    </row>
    <row r="318" spans="1:7" x14ac:dyDescent="0.3">
      <c r="A318" t="s">
        <v>349</v>
      </c>
      <c r="B318" t="str">
        <v>Análisis e informe de agua potable (Laboratorio acreditado por el IDEAM)</v>
      </c>
      <c r="C318">
        <v>1</v>
      </c>
      <c r="D318" t="str">
        <f t="shared" si="7"/>
        <v>0</v>
      </c>
      <c r="E318" t="s">
        <v>358</v>
      </c>
      <c r="F318">
        <v>2025</v>
      </c>
      <c r="G318" s="238">
        <v>1.4E-2</v>
      </c>
    </row>
    <row r="319" spans="1:7" x14ac:dyDescent="0.3">
      <c r="A319" t="s">
        <v>349</v>
      </c>
      <c r="B319" t="str">
        <v>Mantenimiento de los filtros de agua de las instalaciones de la sede</v>
      </c>
      <c r="C319">
        <v>1</v>
      </c>
      <c r="D319" t="str">
        <f t="shared" si="7"/>
        <v>0</v>
      </c>
      <c r="E319" t="s">
        <v>358</v>
      </c>
      <c r="F319">
        <v>2025</v>
      </c>
      <c r="G319" s="238">
        <v>1.4E-2</v>
      </c>
    </row>
    <row r="320" spans="1:7" x14ac:dyDescent="0.3">
      <c r="A320" t="s">
        <v>349</v>
      </c>
      <c r="B320" t="str">
        <v>Proyectos para la disminuación del impacto ambiental</v>
      </c>
      <c r="C320">
        <v>2</v>
      </c>
      <c r="D320" t="str">
        <f t="shared" si="7"/>
        <v>1</v>
      </c>
      <c r="E320" t="s">
        <v>358</v>
      </c>
      <c r="F320">
        <v>2025</v>
      </c>
      <c r="G320" s="238">
        <v>6.6600000000000001E-3</v>
      </c>
    </row>
    <row r="321" spans="1:7" x14ac:dyDescent="0.3">
      <c r="A321" t="s">
        <v>349</v>
      </c>
      <c r="B321" t="str">
        <v>Campañas de toma de conciencia en el contrato</v>
      </c>
      <c r="C321">
        <v>2</v>
      </c>
      <c r="D321" t="str">
        <f t="shared" si="7"/>
        <v>1</v>
      </c>
      <c r="E321" t="s">
        <v>358</v>
      </c>
      <c r="F321">
        <v>2025</v>
      </c>
      <c r="G321" s="238">
        <v>6.6600000000000001E-3</v>
      </c>
    </row>
    <row r="322" spans="1:7" ht="15" thickBot="1" x14ac:dyDescent="0.35">
      <c r="A322" t="s">
        <v>349</v>
      </c>
      <c r="B322" t="str">
        <v>Charlas o divulgaciones en temas ambientales</v>
      </c>
      <c r="C322">
        <v>1</v>
      </c>
      <c r="D322" t="str">
        <f t="shared" si="7"/>
        <v>0</v>
      </c>
      <c r="E322" t="s">
        <v>358</v>
      </c>
      <c r="F322">
        <v>2025</v>
      </c>
      <c r="G322" s="238">
        <v>6.6600000000000001E-3</v>
      </c>
    </row>
    <row r="323" spans="1:7" ht="15" thickBot="1" x14ac:dyDescent="0.35">
      <c r="A323" t="s">
        <v>349</v>
      </c>
      <c r="B323" t="str">
        <v>Verificación de las revisiones tecnicomecanica de los vehiculos</v>
      </c>
      <c r="C323">
        <v>1</v>
      </c>
      <c r="D323" t="str">
        <f t="shared" si="7"/>
        <v>0</v>
      </c>
      <c r="E323" t="s">
        <v>358</v>
      </c>
      <c r="F323">
        <v>2025</v>
      </c>
      <c r="G323" s="236">
        <v>0.01</v>
      </c>
    </row>
    <row r="324" spans="1:7" ht="15" thickBot="1" x14ac:dyDescent="0.35">
      <c r="A324" t="s">
        <v>349</v>
      </c>
      <c r="B324" t="str">
        <v>Verificaciones de las revisiones tecnicomecanicas de las motos</v>
      </c>
      <c r="C324">
        <v>1</v>
      </c>
      <c r="D324" t="str">
        <f t="shared" si="7"/>
        <v>0</v>
      </c>
      <c r="E324" t="s">
        <v>358</v>
      </c>
      <c r="F324">
        <v>2025</v>
      </c>
      <c r="G324" s="236">
        <v>0.01</v>
      </c>
    </row>
    <row r="325" spans="1:7" ht="15" thickBot="1" x14ac:dyDescent="0.35">
      <c r="A325" t="s">
        <v>349</v>
      </c>
      <c r="B325" t="str">
        <v>Revisión de la información en la plataforma CAMPRO</v>
      </c>
      <c r="C325">
        <v>1</v>
      </c>
      <c r="D325" t="str">
        <f t="shared" si="7"/>
        <v>0</v>
      </c>
      <c r="E325" t="s">
        <v>358</v>
      </c>
      <c r="F325">
        <v>2025</v>
      </c>
      <c r="G325" s="236">
        <v>0.01</v>
      </c>
    </row>
    <row r="326" spans="1:7" x14ac:dyDescent="0.3">
      <c r="A326" t="s">
        <v>349</v>
      </c>
      <c r="B326" t="str">
        <v>Certificación ambiental para la habilitación de centros de diagnostico automotor - CDA</v>
      </c>
      <c r="C326">
        <v>0</v>
      </c>
      <c r="D326" t="str">
        <f t="shared" si="7"/>
        <v>1</v>
      </c>
      <c r="E326" t="s">
        <v>358</v>
      </c>
      <c r="F326">
        <v>2025</v>
      </c>
      <c r="G326" s="236">
        <v>0.01</v>
      </c>
    </row>
    <row r="327" spans="1:7" ht="15" thickBot="1" x14ac:dyDescent="0.35">
      <c r="A327" t="s">
        <v>349</v>
      </c>
      <c r="B327" t="str">
        <v>Combustibles</v>
      </c>
      <c r="C327">
        <v>1</v>
      </c>
      <c r="D327" t="str">
        <f t="shared" si="7"/>
        <v>0</v>
      </c>
      <c r="E327" t="s">
        <v>358</v>
      </c>
      <c r="F327">
        <v>2025</v>
      </c>
      <c r="G327" s="226">
        <v>0.01</v>
      </c>
    </row>
    <row r="328" spans="1:7" ht="15" thickBot="1" x14ac:dyDescent="0.35">
      <c r="A328" t="s">
        <v>349</v>
      </c>
      <c r="B328" t="str">
        <v>SSL-PM-02-RG-01 Matriz de Identificación sustancia quimica</v>
      </c>
      <c r="C328">
        <v>0</v>
      </c>
      <c r="D328" t="str">
        <f t="shared" si="7"/>
        <v>1</v>
      </c>
      <c r="E328" t="s">
        <v>358</v>
      </c>
      <c r="F328">
        <v>2025</v>
      </c>
      <c r="G328" s="240">
        <v>8.7500000000000008E-3</v>
      </c>
    </row>
    <row r="329" spans="1:7" ht="15" thickBot="1" x14ac:dyDescent="0.35">
      <c r="A329" t="s">
        <v>349</v>
      </c>
      <c r="B329" t="str">
        <v>Matriz de compatibilidad de acuerdo a las sustancias quimicas que se manejan</v>
      </c>
      <c r="C329">
        <v>1</v>
      </c>
      <c r="D329" t="str">
        <f t="shared" si="7"/>
        <v>0</v>
      </c>
      <c r="E329" t="s">
        <v>358</v>
      </c>
      <c r="F329">
        <v>2025</v>
      </c>
      <c r="G329" s="240">
        <v>8.7500000000000008E-3</v>
      </c>
    </row>
    <row r="330" spans="1:7" ht="15" thickBot="1" x14ac:dyDescent="0.35">
      <c r="A330" t="s">
        <v>349</v>
      </c>
      <c r="B330" t="str">
        <v>Verificación del almacenamiento de las sustancias quimicas de acuerdo al Sistema Globalmente Armonizado (Registro fotografico)</v>
      </c>
      <c r="C330">
        <v>1</v>
      </c>
      <c r="D330" t="str">
        <f t="shared" si="7"/>
        <v>0</v>
      </c>
      <c r="E330" t="s">
        <v>358</v>
      </c>
      <c r="F330">
        <v>2025</v>
      </c>
      <c r="G330" s="240">
        <v>8.7500000000000008E-3</v>
      </c>
    </row>
    <row r="331" spans="1:7" ht="15" thickBot="1" x14ac:dyDescent="0.35">
      <c r="A331" t="s">
        <v>349</v>
      </c>
      <c r="B331" t="str">
        <v>SSL-PM-02-RG-02 Etiquetado de las sustancias quimicas en la sede del proyecto (Servicios generales, almacen, TI, entre otras). (Registro fotografico)</v>
      </c>
      <c r="C331">
        <v>1</v>
      </c>
      <c r="D331" t="str">
        <f t="shared" si="7"/>
        <v>0</v>
      </c>
      <c r="E331" t="s">
        <v>358</v>
      </c>
      <c r="F331">
        <v>2025</v>
      </c>
      <c r="G331" s="240">
        <v>8.7500000000000008E-3</v>
      </c>
    </row>
    <row r="332" spans="1:7" ht="15" thickBot="1" x14ac:dyDescent="0.35">
      <c r="A332" t="s">
        <v>349</v>
      </c>
      <c r="B332" t="str">
        <v>Fichas de seguridad que se utilizan en el proyecto (Resolución 773 de 2021 - Decreto 1496 del 2018  y que cumplan de acuerdo a la NTC 4435)</v>
      </c>
      <c r="C332">
        <v>0</v>
      </c>
      <c r="D332" t="str">
        <f t="shared" si="7"/>
        <v>1</v>
      </c>
      <c r="E332" t="s">
        <v>358</v>
      </c>
      <c r="F332">
        <v>2025</v>
      </c>
      <c r="G332" s="240">
        <v>8.7500000000000008E-3</v>
      </c>
    </row>
    <row r="333" spans="1:7" ht="15" thickBot="1" x14ac:dyDescent="0.35">
      <c r="A333" t="s">
        <v>349</v>
      </c>
      <c r="B333" t="str">
        <v xml:space="preserve">SSL-PM-02-RG-02 Etiquetado de las sustancias quimicas en los vehiculos del proyecto  </v>
      </c>
      <c r="C333">
        <v>1</v>
      </c>
      <c r="D333" t="str">
        <f t="shared" si="7"/>
        <v>0</v>
      </c>
      <c r="E333" t="s">
        <v>358</v>
      </c>
      <c r="F333">
        <v>2025</v>
      </c>
      <c r="G333" s="240">
        <v>8.7500000000000008E-3</v>
      </c>
    </row>
    <row r="334" spans="1:7" ht="15" thickBot="1" x14ac:dyDescent="0.35">
      <c r="A334" t="s">
        <v>349</v>
      </c>
      <c r="B334" t="str">
        <v>SSL-PM-02-RG-03 Tarjeta de emergencia (para el transporte de sustancias quimicas)</v>
      </c>
      <c r="C334">
        <v>2</v>
      </c>
      <c r="D334" t="str">
        <f t="shared" si="7"/>
        <v>1</v>
      </c>
      <c r="E334" t="s">
        <v>358</v>
      </c>
      <c r="F334">
        <v>2025</v>
      </c>
      <c r="G334" s="240">
        <v>8.7500000000000008E-3</v>
      </c>
    </row>
    <row r="335" spans="1:7" ht="15" thickBot="1" x14ac:dyDescent="0.35">
      <c r="A335" t="s">
        <v>349</v>
      </c>
      <c r="B335" t="str">
        <v>Cumplimiento al rotulado de los vehiculos que transportan sustancias (Decreto 1609/2002)</v>
      </c>
      <c r="C335">
        <v>2</v>
      </c>
      <c r="D335" t="str">
        <f t="shared" si="7"/>
        <v>1</v>
      </c>
      <c r="E335" t="s">
        <v>358</v>
      </c>
      <c r="F335">
        <v>2025</v>
      </c>
      <c r="G335" s="240">
        <v>8.7500000000000008E-3</v>
      </c>
    </row>
    <row r="336" spans="1:7" ht="15" thickBot="1" x14ac:dyDescent="0.35">
      <c r="A336" t="s">
        <v>349</v>
      </c>
      <c r="B336" t="str">
        <v>SSL-PM-14-RG-05 Guion para el desarrollo del simulacro</v>
      </c>
      <c r="C336">
        <v>1</v>
      </c>
      <c r="D336" t="str">
        <f t="shared" si="7"/>
        <v>0</v>
      </c>
      <c r="E336" t="s">
        <v>358</v>
      </c>
      <c r="F336">
        <v>2025</v>
      </c>
      <c r="G336" s="240">
        <v>1.4E-2</v>
      </c>
    </row>
    <row r="337" spans="1:7" ht="15" thickBot="1" x14ac:dyDescent="0.35">
      <c r="A337" t="s">
        <v>349</v>
      </c>
      <c r="B337" t="str">
        <v>SGA-PR-02-RG-03 Informe de simulacro de emergencias ambientales.</v>
      </c>
      <c r="C337">
        <v>1</v>
      </c>
      <c r="D337" t="str">
        <f t="shared" si="7"/>
        <v>0</v>
      </c>
      <c r="E337" t="s">
        <v>358</v>
      </c>
      <c r="F337">
        <v>2025</v>
      </c>
      <c r="G337" s="240">
        <v>1.4E-2</v>
      </c>
    </row>
    <row r="338" spans="1:7" ht="15" thickBot="1" x14ac:dyDescent="0.35">
      <c r="A338" t="s">
        <v>349</v>
      </c>
      <c r="B338" t="str">
        <v>Documento donde se establece los PONS aplicables al contrato</v>
      </c>
      <c r="C338">
        <v>1</v>
      </c>
      <c r="D338" t="str">
        <f t="shared" si="7"/>
        <v>0</v>
      </c>
      <c r="E338" t="s">
        <v>358</v>
      </c>
      <c r="F338">
        <v>2025</v>
      </c>
      <c r="G338" s="240">
        <v>1.4E-2</v>
      </c>
    </row>
    <row r="339" spans="1:7" ht="15" thickBot="1" x14ac:dyDescent="0.35">
      <c r="A339" t="s">
        <v>349</v>
      </c>
      <c r="B339" t="str">
        <v>SGA-PR-02-RG-02 Investigación de causalidad de emergencias ambientales</v>
      </c>
      <c r="C339">
        <v>2</v>
      </c>
      <c r="D339" t="str">
        <f t="shared" si="7"/>
        <v>1</v>
      </c>
      <c r="E339" t="s">
        <v>358</v>
      </c>
      <c r="F339">
        <v>2025</v>
      </c>
      <c r="G339" s="240">
        <v>1.4E-2</v>
      </c>
    </row>
    <row r="340" spans="1:7" ht="15" thickBot="1" x14ac:dyDescent="0.35">
      <c r="A340" t="s">
        <v>349</v>
      </c>
      <c r="B340" t="str">
        <v>SGA-PR-02-RG-04 Base de incidentes ambientales</v>
      </c>
      <c r="C340">
        <v>2</v>
      </c>
      <c r="D340" t="str">
        <f t="shared" si="7"/>
        <v>1</v>
      </c>
      <c r="E340" t="s">
        <v>358</v>
      </c>
      <c r="F340">
        <v>2025</v>
      </c>
      <c r="G340" s="240">
        <v>1.4E-2</v>
      </c>
    </row>
    <row r="341" spans="1:7" ht="15" thickBot="1" x14ac:dyDescent="0.35">
      <c r="A341" t="s">
        <v>349</v>
      </c>
      <c r="B341" t="str">
        <v>Inducción y reinducción</v>
      </c>
      <c r="C341">
        <v>1</v>
      </c>
      <c r="D341" t="str">
        <f t="shared" si="7"/>
        <v>0</v>
      </c>
      <c r="E341" t="s">
        <v>358</v>
      </c>
      <c r="F341">
        <v>2025</v>
      </c>
      <c r="G341" s="227">
        <v>0.05</v>
      </c>
    </row>
    <row r="342" spans="1:7" ht="15" thickBot="1" x14ac:dyDescent="0.35">
      <c r="A342" t="s">
        <v>349</v>
      </c>
      <c r="B342" t="str">
        <v>Inspecciones ambiental en terreno</v>
      </c>
      <c r="C342">
        <v>1</v>
      </c>
      <c r="D342" t="str">
        <f t="shared" si="7"/>
        <v>0</v>
      </c>
      <c r="E342" t="s">
        <v>358</v>
      </c>
      <c r="F342">
        <v>2025</v>
      </c>
      <c r="G342" s="248">
        <v>2.3300000000000001E-2</v>
      </c>
    </row>
    <row r="343" spans="1:7" ht="15" thickBot="1" x14ac:dyDescent="0.35">
      <c r="A343" t="s">
        <v>349</v>
      </c>
      <c r="B343" t="str">
        <v>Inspecciones de kit de derrames</v>
      </c>
      <c r="C343">
        <v>1</v>
      </c>
      <c r="D343" t="str">
        <f t="shared" si="7"/>
        <v>0</v>
      </c>
      <c r="E343" t="s">
        <v>358</v>
      </c>
      <c r="F343">
        <v>2025</v>
      </c>
      <c r="G343" s="248">
        <v>2.3300000000000001E-2</v>
      </c>
    </row>
    <row r="344" spans="1:7" ht="15" thickBot="1" x14ac:dyDescent="0.35">
      <c r="A344" t="s">
        <v>349</v>
      </c>
      <c r="B344" t="str">
        <v>Inspecciones localivas ambientales</v>
      </c>
      <c r="C344">
        <v>1</v>
      </c>
      <c r="D344" t="str">
        <f t="shared" si="7"/>
        <v>0</v>
      </c>
      <c r="E344" t="s">
        <v>358</v>
      </c>
      <c r="F344">
        <v>2025</v>
      </c>
      <c r="G344" s="240">
        <v>2.3300000000000001E-2</v>
      </c>
    </row>
    <row r="345" spans="1:7" x14ac:dyDescent="0.3">
      <c r="A345" t="s">
        <v>349</v>
      </c>
      <c r="B345" t="str">
        <v>Informe del desempeño ambiental del contrato (Indicadores, practicas sostenibles, hallazgos, entre otros)</v>
      </c>
      <c r="C345">
        <v>2</v>
      </c>
      <c r="D345" t="str">
        <f t="shared" si="7"/>
        <v>1</v>
      </c>
      <c r="E345" t="s">
        <v>358</v>
      </c>
      <c r="F345">
        <v>2025</v>
      </c>
      <c r="G345" s="248">
        <v>3.5000000000000003E-2</v>
      </c>
    </row>
    <row r="346" spans="1:7" ht="15" thickBot="1" x14ac:dyDescent="0.35">
      <c r="A346" t="s">
        <v>349</v>
      </c>
      <c r="B346" t="str">
        <v>Comunicación del desempeño ambiental a colaboradores</v>
      </c>
      <c r="C346">
        <v>2</v>
      </c>
      <c r="D346" t="str">
        <f t="shared" si="7"/>
        <v>1</v>
      </c>
      <c r="E346" t="s">
        <v>358</v>
      </c>
      <c r="F346">
        <v>2025</v>
      </c>
      <c r="G346" s="249">
        <v>3.5000000000000003E-2</v>
      </c>
    </row>
    <row r="347" spans="1:7" ht="15" thickBot="1" x14ac:dyDescent="0.35">
      <c r="A347" t="s">
        <v>349</v>
      </c>
      <c r="B347" t="str">
        <v>SGA-PL-01-RG-05 Lista de chequeo de cumplimiento ambiental de proveedores (Sustancias quimicas, Saneamiento básico, Residuos peligrosos, RCD, CDA, Estaciones de servicio, Laboratorios - Cromatografia; entre otros)</v>
      </c>
      <c r="C347">
        <v>2</v>
      </c>
      <c r="D347" t="str">
        <f t="shared" si="7"/>
        <v>1</v>
      </c>
      <c r="E347" t="s">
        <v>358</v>
      </c>
      <c r="F347">
        <v>2025</v>
      </c>
      <c r="G347" s="248">
        <v>5.0000000000000001E-3</v>
      </c>
    </row>
    <row r="348" spans="1:7" ht="15" thickBot="1" x14ac:dyDescent="0.35">
      <c r="A348" t="s">
        <v>349</v>
      </c>
      <c r="B348" t="str">
        <v>Soportes del cumplimiento ambiental de cada proveedor</v>
      </c>
      <c r="C348">
        <v>2</v>
      </c>
      <c r="D348" t="str">
        <f t="shared" si="7"/>
        <v>1</v>
      </c>
      <c r="E348" t="s">
        <v>358</v>
      </c>
      <c r="F348">
        <v>2025</v>
      </c>
      <c r="G348" s="248">
        <v>5.0000000000000001E-3</v>
      </c>
    </row>
    <row r="349" spans="1:7" ht="15" thickBot="1" x14ac:dyDescent="0.35">
      <c r="A349" t="s">
        <v>349</v>
      </c>
      <c r="B349" t="str">
        <v>Seguimiento y Control Acciones Correctivas y Oportunidades de Mejora</v>
      </c>
      <c r="C349">
        <v>2</v>
      </c>
      <c r="D349" t="str">
        <f t="shared" si="7"/>
        <v>1</v>
      </c>
      <c r="E349" t="s">
        <v>358</v>
      </c>
      <c r="F349">
        <v>2025</v>
      </c>
      <c r="G349" s="248">
        <v>3.5000000000000003E-2</v>
      </c>
    </row>
    <row r="350" spans="1:7" ht="15" thickBot="1" x14ac:dyDescent="0.35">
      <c r="A350" t="s">
        <v>349</v>
      </c>
      <c r="B350" t="str">
        <v>Evidencias de cierre de hallazgo</v>
      </c>
      <c r="C350">
        <v>2</v>
      </c>
      <c r="D350" t="str">
        <f t="shared" si="7"/>
        <v>1</v>
      </c>
      <c r="E350" t="s">
        <v>358</v>
      </c>
      <c r="F350">
        <v>2025</v>
      </c>
      <c r="G350" s="248">
        <v>3.5000000000000003E-2</v>
      </c>
    </row>
    <row r="351" spans="1:7" ht="15" thickBot="1" x14ac:dyDescent="0.35">
      <c r="A351" t="s">
        <v>349</v>
      </c>
      <c r="B351" t="str">
        <v>Residuos</v>
      </c>
      <c r="C351">
        <v>1</v>
      </c>
      <c r="D351" t="str">
        <f t="shared" si="7"/>
        <v>0</v>
      </c>
      <c r="E351" t="s">
        <v>358</v>
      </c>
      <c r="F351">
        <v>2025</v>
      </c>
      <c r="G351" s="240">
        <v>3.3500000000000002E-2</v>
      </c>
    </row>
    <row r="352" spans="1:7" ht="15" thickBot="1" x14ac:dyDescent="0.35">
      <c r="A352" t="s">
        <v>349</v>
      </c>
      <c r="B352" t="str">
        <v>Emisiones y combustible</v>
      </c>
      <c r="C352">
        <v>1</v>
      </c>
      <c r="D352" t="str">
        <f t="shared" si="7"/>
        <v>0</v>
      </c>
      <c r="E352" t="s">
        <v>358</v>
      </c>
      <c r="F352">
        <v>2025</v>
      </c>
      <c r="G352" s="240">
        <v>3.3300000000000003E-2</v>
      </c>
    </row>
    <row r="353" spans="1:7" ht="15" thickBot="1" x14ac:dyDescent="0.35">
      <c r="A353" t="s">
        <v>349</v>
      </c>
      <c r="B353" t="str">
        <v>Saneamiento básico</v>
      </c>
      <c r="C353">
        <v>2</v>
      </c>
      <c r="D353" t="str">
        <f t="shared" si="7"/>
        <v>1</v>
      </c>
      <c r="E353" t="s">
        <v>358</v>
      </c>
      <c r="F353">
        <v>2025</v>
      </c>
      <c r="G353" s="240">
        <v>3.3300000000000003E-2</v>
      </c>
    </row>
    <row r="354" spans="1:7" ht="15" thickBot="1" x14ac:dyDescent="0.35">
      <c r="A354" t="s">
        <v>349</v>
      </c>
      <c r="B354" t="str">
        <v>Inspecciones</v>
      </c>
      <c r="C354">
        <v>1</v>
      </c>
      <c r="D354" t="str">
        <f t="shared" si="7"/>
        <v>0</v>
      </c>
      <c r="E354" t="s">
        <v>358</v>
      </c>
      <c r="F354">
        <v>2025</v>
      </c>
      <c r="G354" s="240">
        <v>3.3300000000000003E-2</v>
      </c>
    </row>
    <row r="355" spans="1:7" ht="15" thickBot="1" x14ac:dyDescent="0.35">
      <c r="A355" t="s">
        <v>349</v>
      </c>
      <c r="B355" t="str">
        <v>Practicas</v>
      </c>
      <c r="C355">
        <v>0</v>
      </c>
      <c r="D355" t="str">
        <f t="shared" si="7"/>
        <v>1</v>
      </c>
      <c r="E355" t="s">
        <v>358</v>
      </c>
      <c r="F355">
        <v>2025</v>
      </c>
      <c r="G355" s="240">
        <v>3.3300000000000003E-2</v>
      </c>
    </row>
    <row r="356" spans="1:7" ht="15" thickBot="1" x14ac:dyDescent="0.35">
      <c r="A356" t="s">
        <v>349</v>
      </c>
      <c r="B356" t="str">
        <v>Formaciones</v>
      </c>
      <c r="C356">
        <v>1</v>
      </c>
      <c r="D356" t="str">
        <f t="shared" si="7"/>
        <v>0</v>
      </c>
      <c r="E356" t="s">
        <v>358</v>
      </c>
      <c r="F356">
        <v>2025</v>
      </c>
      <c r="G356" s="240">
        <v>3.3300000000000003E-2</v>
      </c>
    </row>
    <row r="357" spans="1:7" x14ac:dyDescent="0.3">
      <c r="A357" t="s">
        <v>349</v>
      </c>
      <c r="B357" t="str" cm="1">
        <f t="array" ref="B357:B415">'MTTO (2)'!C9:C67</f>
        <v>SIG-MG-01-RG-02 Matriz DOFA</v>
      </c>
      <c r="C357" cm="1">
        <f t="array" ref="C357:C415">'MTTO (2)'!J9:J67</f>
        <v>1</v>
      </c>
      <c r="D357" t="str">
        <f t="shared" si="7"/>
        <v>0</v>
      </c>
      <c r="E357" t="s">
        <v>359</v>
      </c>
      <c r="F357">
        <v>2025</v>
      </c>
      <c r="G357" s="227">
        <v>0.02</v>
      </c>
    </row>
    <row r="358" spans="1:7" ht="15" thickBot="1" x14ac:dyDescent="0.35">
      <c r="A358" t="s">
        <v>349</v>
      </c>
      <c r="B358" t="str">
        <v>Matriz de partes interesadas</v>
      </c>
      <c r="C358">
        <v>1</v>
      </c>
      <c r="D358" t="str">
        <f t="shared" si="7"/>
        <v>0</v>
      </c>
      <c r="E358" t="s">
        <v>359</v>
      </c>
      <c r="F358">
        <v>2025</v>
      </c>
      <c r="G358" s="228">
        <v>0.02</v>
      </c>
    </row>
    <row r="359" spans="1:7" x14ac:dyDescent="0.3">
      <c r="A359" t="s">
        <v>349</v>
      </c>
      <c r="B359" t="str">
        <v>Matriz de riesgos y oportunidades</v>
      </c>
      <c r="C359">
        <v>1</v>
      </c>
      <c r="D359" t="str">
        <f t="shared" si="7"/>
        <v>0</v>
      </c>
      <c r="E359" t="s">
        <v>359</v>
      </c>
      <c r="F359">
        <v>2025</v>
      </c>
      <c r="G359" s="237">
        <v>2.3300000000000001E-2</v>
      </c>
    </row>
    <row r="360" spans="1:7" x14ac:dyDescent="0.3">
      <c r="A360" t="s">
        <v>349</v>
      </c>
      <c r="B360" t="str">
        <v>Matriz de identificación de aspectos e impactos ambientales</v>
      </c>
      <c r="C360">
        <v>1</v>
      </c>
      <c r="D360" t="str">
        <f t="shared" si="7"/>
        <v>0</v>
      </c>
      <c r="E360" t="s">
        <v>359</v>
      </c>
      <c r="F360">
        <v>2025</v>
      </c>
      <c r="G360" s="237">
        <v>2.3300000000000001E-2</v>
      </c>
    </row>
    <row r="361" spans="1:7" ht="15" thickBot="1" x14ac:dyDescent="0.35">
      <c r="A361" t="s">
        <v>349</v>
      </c>
      <c r="B361" t="str">
        <v>Divulgación de la Matriz de identificación de aspectos e impactos ambientales</v>
      </c>
      <c r="C361">
        <v>1</v>
      </c>
      <c r="D361" t="str">
        <f t="shared" si="7"/>
        <v>0</v>
      </c>
      <c r="E361" t="s">
        <v>359</v>
      </c>
      <c r="F361">
        <v>2025</v>
      </c>
      <c r="G361" s="237">
        <v>2.3300000000000001E-2</v>
      </c>
    </row>
    <row r="362" spans="1:7" ht="15" thickBot="1" x14ac:dyDescent="0.35">
      <c r="A362" t="s">
        <v>349</v>
      </c>
      <c r="B362" t="str">
        <v>Presupuesto para la implementación del Sistema de Gestión Ambiental</v>
      </c>
      <c r="C362">
        <v>1</v>
      </c>
      <c r="D362" t="str">
        <f t="shared" si="7"/>
        <v>0</v>
      </c>
      <c r="E362" t="s">
        <v>359</v>
      </c>
      <c r="F362">
        <v>2025</v>
      </c>
      <c r="G362" s="231">
        <v>0.02</v>
      </c>
    </row>
    <row r="363" spans="1:7" ht="15" thickBot="1" x14ac:dyDescent="0.35">
      <c r="A363" t="s">
        <v>349</v>
      </c>
      <c r="B363" t="str">
        <v>Matriz de comunicaciones externas</v>
      </c>
      <c r="C363">
        <v>1</v>
      </c>
      <c r="D363" t="str">
        <f t="shared" si="7"/>
        <v>0</v>
      </c>
      <c r="E363" t="s">
        <v>359</v>
      </c>
      <c r="F363">
        <v>2025</v>
      </c>
      <c r="G363" s="231">
        <v>0.02</v>
      </c>
    </row>
    <row r="364" spans="1:7" ht="15" thickBot="1" x14ac:dyDescent="0.35">
      <c r="A364" t="s">
        <v>349</v>
      </c>
      <c r="B364" t="str">
        <v>Verificación de las instalaciones del centro de acopio</v>
      </c>
      <c r="C364">
        <v>1</v>
      </c>
      <c r="D364" t="str">
        <f t="shared" si="7"/>
        <v>0</v>
      </c>
      <c r="E364" t="s">
        <v>359</v>
      </c>
      <c r="F364">
        <v>2025</v>
      </c>
      <c r="G364" s="227">
        <v>0.01</v>
      </c>
    </row>
    <row r="365" spans="1:7" ht="15" thickBot="1" x14ac:dyDescent="0.35">
      <c r="A365" t="s">
        <v>349</v>
      </c>
      <c r="B365" t="str">
        <v xml:space="preserve">Aforo de residuos ordinarios </v>
      </c>
      <c r="C365">
        <v>1</v>
      </c>
      <c r="D365" t="str">
        <f t="shared" si="7"/>
        <v>0</v>
      </c>
      <c r="E365" t="s">
        <v>359</v>
      </c>
      <c r="F365">
        <v>2025</v>
      </c>
      <c r="G365" s="227">
        <v>0.01</v>
      </c>
    </row>
    <row r="366" spans="1:7" ht="15" thickBot="1" x14ac:dyDescent="0.35">
      <c r="A366" t="s">
        <v>349</v>
      </c>
      <c r="B366" t="str">
        <v>Orden y aseo del centro de acopio</v>
      </c>
      <c r="C366">
        <v>1</v>
      </c>
      <c r="D366" t="str">
        <f t="shared" si="7"/>
        <v>0</v>
      </c>
      <c r="E366" t="s">
        <v>359</v>
      </c>
      <c r="F366">
        <v>2025</v>
      </c>
      <c r="G366" s="227">
        <v>0.01</v>
      </c>
    </row>
    <row r="367" spans="1:7" ht="15" thickBot="1" x14ac:dyDescent="0.35">
      <c r="A367" t="s">
        <v>349</v>
      </c>
      <c r="B367" t="str">
        <v>Recolección de residuos aprovechables (SGA-PM-01-RG-02 Venta de material reciclable y/o donación)</v>
      </c>
      <c r="C367">
        <v>2</v>
      </c>
      <c r="D367" t="str">
        <f t="shared" si="7"/>
        <v>1</v>
      </c>
      <c r="E367" t="s">
        <v>359</v>
      </c>
      <c r="F367">
        <v>2025</v>
      </c>
      <c r="G367" s="227">
        <v>0.01</v>
      </c>
    </row>
    <row r="368" spans="1:7" ht="15" thickBot="1" x14ac:dyDescent="0.35">
      <c r="A368" t="s">
        <v>349</v>
      </c>
      <c r="B368" t="str">
        <v xml:space="preserve">Licencias de empresas de recolección , transporte y disposición de residuos peligrosos </v>
      </c>
      <c r="C368">
        <v>1</v>
      </c>
      <c r="D368" t="str">
        <f t="shared" si="7"/>
        <v>0</v>
      </c>
      <c r="E368" t="s">
        <v>359</v>
      </c>
      <c r="F368">
        <v>2025</v>
      </c>
      <c r="G368" s="227">
        <v>0.01</v>
      </c>
    </row>
    <row r="369" spans="1:7" ht="15" thickBot="1" x14ac:dyDescent="0.35">
      <c r="A369" t="s">
        <v>349</v>
      </c>
      <c r="B369" t="str">
        <v>Recoleccción de residuos peligrosos (SGA-PL-02-RG-01 Entrega y verificación  de residuos peligrosos)</v>
      </c>
      <c r="C369">
        <v>2</v>
      </c>
      <c r="D369" t="str">
        <f t="shared" si="7"/>
        <v>1</v>
      </c>
      <c r="E369" t="s">
        <v>359</v>
      </c>
      <c r="F369">
        <v>2025</v>
      </c>
      <c r="G369" s="227">
        <v>0.01</v>
      </c>
    </row>
    <row r="370" spans="1:7" ht="15" thickBot="1" x14ac:dyDescent="0.35">
      <c r="A370" t="s">
        <v>349</v>
      </c>
      <c r="B370" t="str">
        <v>Manifiestos de carga</v>
      </c>
      <c r="C370">
        <v>2</v>
      </c>
      <c r="D370" t="str">
        <f t="shared" ref="D370:D430" si="8">IF(C370=1,"0","1")</f>
        <v>1</v>
      </c>
      <c r="E370" t="s">
        <v>359</v>
      </c>
      <c r="F370">
        <v>2025</v>
      </c>
      <c r="G370" s="227">
        <v>0.01</v>
      </c>
    </row>
    <row r="371" spans="1:7" ht="15" thickBot="1" x14ac:dyDescent="0.35">
      <c r="A371" t="s">
        <v>349</v>
      </c>
      <c r="B371" t="str">
        <v xml:space="preserve">Recolección de aguas residuales de baños portatiles </v>
      </c>
      <c r="C371">
        <v>2</v>
      </c>
      <c r="D371" t="str">
        <f t="shared" si="8"/>
        <v>1</v>
      </c>
      <c r="E371" t="s">
        <v>359</v>
      </c>
      <c r="F371">
        <v>2025</v>
      </c>
      <c r="G371" s="227">
        <v>0.01</v>
      </c>
    </row>
    <row r="372" spans="1:7" ht="15" thickBot="1" x14ac:dyDescent="0.35">
      <c r="A372" t="s">
        <v>349</v>
      </c>
      <c r="B372" t="str">
        <v>Actualización del registro SGA-PM-01-RG-01 Control de generación y disposición de residuos</v>
      </c>
      <c r="C372">
        <v>2</v>
      </c>
      <c r="D372" t="str">
        <f t="shared" si="8"/>
        <v>1</v>
      </c>
      <c r="E372" t="s">
        <v>359</v>
      </c>
      <c r="F372">
        <v>2025</v>
      </c>
      <c r="G372" s="227">
        <v>0.01</v>
      </c>
    </row>
    <row r="373" spans="1:7" x14ac:dyDescent="0.3">
      <c r="A373" t="s">
        <v>349</v>
      </c>
      <c r="B373" t="str">
        <v xml:space="preserve">Licencias y certificados de disposición final de los talleres que realizan mantenimiento a los vehiculos </v>
      </c>
      <c r="C373">
        <v>1</v>
      </c>
      <c r="D373" t="str">
        <f t="shared" si="8"/>
        <v>0</v>
      </c>
      <c r="E373" t="s">
        <v>359</v>
      </c>
      <c r="F373">
        <v>2025</v>
      </c>
      <c r="G373" s="227">
        <v>0.01</v>
      </c>
    </row>
    <row r="374" spans="1:7" x14ac:dyDescent="0.3">
      <c r="A374" t="s">
        <v>349</v>
      </c>
      <c r="B374" t="str">
        <v>Control de plagas (roedores)</v>
      </c>
      <c r="C374">
        <v>1</v>
      </c>
      <c r="D374" t="str">
        <f t="shared" si="8"/>
        <v>0</v>
      </c>
      <c r="E374" t="s">
        <v>359</v>
      </c>
      <c r="F374">
        <v>2025</v>
      </c>
      <c r="G374" s="238">
        <v>1.4E-2</v>
      </c>
    </row>
    <row r="375" spans="1:7" x14ac:dyDescent="0.3">
      <c r="A375" t="s">
        <v>349</v>
      </c>
      <c r="B375" t="str">
        <v>Fumigación general (Vectores)</v>
      </c>
      <c r="C375">
        <v>1</v>
      </c>
      <c r="D375" t="str">
        <f t="shared" si="8"/>
        <v>0</v>
      </c>
      <c r="E375" t="s">
        <v>359</v>
      </c>
      <c r="F375">
        <v>2025</v>
      </c>
      <c r="G375" s="238">
        <v>1.4E-2</v>
      </c>
    </row>
    <row r="376" spans="1:7" x14ac:dyDescent="0.3">
      <c r="A376" t="s">
        <v>349</v>
      </c>
      <c r="B376" t="str">
        <v>Lavado de tanques</v>
      </c>
      <c r="C376">
        <v>1</v>
      </c>
      <c r="D376" t="str">
        <f t="shared" si="8"/>
        <v>0</v>
      </c>
      <c r="E376" t="s">
        <v>359</v>
      </c>
      <c r="F376">
        <v>2025</v>
      </c>
      <c r="G376" s="238">
        <v>1.4E-2</v>
      </c>
    </row>
    <row r="377" spans="1:7" x14ac:dyDescent="0.3">
      <c r="A377" t="s">
        <v>349</v>
      </c>
      <c r="B377" t="str">
        <v>Análisis e informe de agua potable (Laboratorio acreditado por el IDEAM)</v>
      </c>
      <c r="C377">
        <v>1</v>
      </c>
      <c r="D377" t="str">
        <f t="shared" si="8"/>
        <v>0</v>
      </c>
      <c r="E377" t="s">
        <v>359</v>
      </c>
      <c r="F377">
        <v>2025</v>
      </c>
      <c r="G377" s="238">
        <v>1.4E-2</v>
      </c>
    </row>
    <row r="378" spans="1:7" x14ac:dyDescent="0.3">
      <c r="A378" t="s">
        <v>349</v>
      </c>
      <c r="B378" t="str">
        <v>Mantenimiento de los filtros de agua de las instalaciones de la sede</v>
      </c>
      <c r="C378">
        <v>2</v>
      </c>
      <c r="D378" t="str">
        <f t="shared" si="8"/>
        <v>1</v>
      </c>
      <c r="E378" t="s">
        <v>359</v>
      </c>
      <c r="F378">
        <v>2025</v>
      </c>
      <c r="G378" s="238">
        <v>1.4E-2</v>
      </c>
    </row>
    <row r="379" spans="1:7" x14ac:dyDescent="0.3">
      <c r="A379" t="s">
        <v>349</v>
      </c>
      <c r="B379" t="str">
        <v>Proyectos para la disminuación del impacto ambiental</v>
      </c>
      <c r="C379">
        <v>2</v>
      </c>
      <c r="D379" t="str">
        <f t="shared" si="8"/>
        <v>1</v>
      </c>
      <c r="E379" t="s">
        <v>359</v>
      </c>
      <c r="F379">
        <v>2025</v>
      </c>
      <c r="G379" s="238">
        <v>6.6600000000000001E-3</v>
      </c>
    </row>
    <row r="380" spans="1:7" x14ac:dyDescent="0.3">
      <c r="A380" t="s">
        <v>349</v>
      </c>
      <c r="B380" t="str">
        <v>Campañas de toma de conciencia en el contrato</v>
      </c>
      <c r="C380">
        <v>2</v>
      </c>
      <c r="D380" t="str">
        <f t="shared" si="8"/>
        <v>1</v>
      </c>
      <c r="E380" t="s">
        <v>359</v>
      </c>
      <c r="F380">
        <v>2025</v>
      </c>
      <c r="G380" s="238">
        <v>6.6600000000000001E-3</v>
      </c>
    </row>
    <row r="381" spans="1:7" ht="15" thickBot="1" x14ac:dyDescent="0.35">
      <c r="A381" t="s">
        <v>349</v>
      </c>
      <c r="B381" t="str">
        <v>Charlas o divulgaciones en temas ambientales</v>
      </c>
      <c r="C381">
        <v>1</v>
      </c>
      <c r="D381" t="str">
        <f t="shared" si="8"/>
        <v>0</v>
      </c>
      <c r="E381" t="s">
        <v>359</v>
      </c>
      <c r="F381">
        <v>2025</v>
      </c>
      <c r="G381" s="238">
        <v>6.6600000000000001E-3</v>
      </c>
    </row>
    <row r="382" spans="1:7" ht="15" thickBot="1" x14ac:dyDescent="0.35">
      <c r="A382" t="s">
        <v>349</v>
      </c>
      <c r="B382" t="str">
        <v>Verificación de las revisiones tecnicomecanica de los vehiculos</v>
      </c>
      <c r="C382">
        <v>1</v>
      </c>
      <c r="D382" t="str">
        <f t="shared" si="8"/>
        <v>0</v>
      </c>
      <c r="E382" t="s">
        <v>359</v>
      </c>
      <c r="F382">
        <v>2025</v>
      </c>
      <c r="G382" s="236">
        <v>0.01</v>
      </c>
    </row>
    <row r="383" spans="1:7" ht="15" thickBot="1" x14ac:dyDescent="0.35">
      <c r="A383" t="s">
        <v>349</v>
      </c>
      <c r="B383" t="str">
        <v>Verificaciones de las revisiones tecnicomecanicas de las motos</v>
      </c>
      <c r="C383">
        <v>1</v>
      </c>
      <c r="D383" t="str">
        <f t="shared" si="8"/>
        <v>0</v>
      </c>
      <c r="E383" t="s">
        <v>359</v>
      </c>
      <c r="F383">
        <v>2025</v>
      </c>
      <c r="G383" s="236">
        <v>0.01</v>
      </c>
    </row>
    <row r="384" spans="1:7" ht="15" thickBot="1" x14ac:dyDescent="0.35">
      <c r="A384" t="s">
        <v>349</v>
      </c>
      <c r="B384" t="str">
        <v>Revisión de la información en la plataforma CAMPRO</v>
      </c>
      <c r="C384">
        <v>1</v>
      </c>
      <c r="D384" t="str">
        <f t="shared" si="8"/>
        <v>0</v>
      </c>
      <c r="E384" t="s">
        <v>359</v>
      </c>
      <c r="F384">
        <v>2025</v>
      </c>
      <c r="G384" s="236">
        <v>0.01</v>
      </c>
    </row>
    <row r="385" spans="1:7" x14ac:dyDescent="0.3">
      <c r="A385" t="s">
        <v>349</v>
      </c>
      <c r="B385" t="str">
        <v>Certificación ambiental para la habilitación de centros de diagnostico automotor - CDA</v>
      </c>
      <c r="C385">
        <v>0</v>
      </c>
      <c r="D385" t="str">
        <f t="shared" si="8"/>
        <v>1</v>
      </c>
      <c r="E385" t="s">
        <v>359</v>
      </c>
      <c r="F385">
        <v>2025</v>
      </c>
      <c r="G385" s="236">
        <v>0.01</v>
      </c>
    </row>
    <row r="386" spans="1:7" ht="15" thickBot="1" x14ac:dyDescent="0.35">
      <c r="A386" t="s">
        <v>349</v>
      </c>
      <c r="B386" t="str">
        <v>Combustibles</v>
      </c>
      <c r="C386">
        <v>1</v>
      </c>
      <c r="D386" t="str">
        <f t="shared" si="8"/>
        <v>0</v>
      </c>
      <c r="E386" t="s">
        <v>359</v>
      </c>
      <c r="F386">
        <v>2025</v>
      </c>
      <c r="G386" s="226">
        <v>0.01</v>
      </c>
    </row>
    <row r="387" spans="1:7" ht="15" thickBot="1" x14ac:dyDescent="0.35">
      <c r="A387" t="s">
        <v>349</v>
      </c>
      <c r="B387" t="str">
        <v>SSL-PM-02-RG-01 Matriz de Identificación sustancia quimica</v>
      </c>
      <c r="C387">
        <v>0</v>
      </c>
      <c r="D387" t="str">
        <f t="shared" si="8"/>
        <v>1</v>
      </c>
      <c r="E387" t="s">
        <v>359</v>
      </c>
      <c r="F387">
        <v>2025</v>
      </c>
      <c r="G387" s="240">
        <v>8.7500000000000008E-3</v>
      </c>
    </row>
    <row r="388" spans="1:7" ht="15" thickBot="1" x14ac:dyDescent="0.35">
      <c r="A388" t="s">
        <v>349</v>
      </c>
      <c r="B388" t="str">
        <v>Matriz de compatibilidad de acuerdo a las sustancias quimicas que se manejan</v>
      </c>
      <c r="C388">
        <v>1</v>
      </c>
      <c r="D388" t="str">
        <f t="shared" si="8"/>
        <v>0</v>
      </c>
      <c r="E388" t="s">
        <v>359</v>
      </c>
      <c r="F388">
        <v>2025</v>
      </c>
      <c r="G388" s="240">
        <v>8.7500000000000008E-3</v>
      </c>
    </row>
    <row r="389" spans="1:7" ht="15" thickBot="1" x14ac:dyDescent="0.35">
      <c r="A389" t="s">
        <v>349</v>
      </c>
      <c r="B389" t="str">
        <v>Verificación del almacenamiento de las sustancias quimicas de acuerdo al Sistema Globalmente Armonizado (Registro fotografico)</v>
      </c>
      <c r="C389">
        <v>1</v>
      </c>
      <c r="D389" t="str">
        <f t="shared" si="8"/>
        <v>0</v>
      </c>
      <c r="E389" t="s">
        <v>359</v>
      </c>
      <c r="F389">
        <v>2025</v>
      </c>
      <c r="G389" s="240">
        <v>8.7500000000000008E-3</v>
      </c>
    </row>
    <row r="390" spans="1:7" ht="15" thickBot="1" x14ac:dyDescent="0.35">
      <c r="A390" t="s">
        <v>349</v>
      </c>
      <c r="B390" t="str">
        <v>SSL-PM-02-RG-02 Etiquetado de las sustancias quimicas en la sede del proyecto (Servicios generales, almacen, TI, entre otras). (Registro fotografico)</v>
      </c>
      <c r="C390">
        <v>1</v>
      </c>
      <c r="D390" t="str">
        <f t="shared" si="8"/>
        <v>0</v>
      </c>
      <c r="E390" t="s">
        <v>359</v>
      </c>
      <c r="F390">
        <v>2025</v>
      </c>
      <c r="G390" s="240">
        <v>8.7500000000000008E-3</v>
      </c>
    </row>
    <row r="391" spans="1:7" ht="15" thickBot="1" x14ac:dyDescent="0.35">
      <c r="A391" t="s">
        <v>349</v>
      </c>
      <c r="B391" t="str">
        <v>Fichas de seguridad que se utilizan en el proyecto (Resolución 773 de 2021 - Decreto 1496 del 2018  y que cumplan de acuerdo a la NTC 4435)</v>
      </c>
      <c r="C391">
        <v>0</v>
      </c>
      <c r="D391" t="str">
        <f t="shared" si="8"/>
        <v>1</v>
      </c>
      <c r="E391" t="s">
        <v>359</v>
      </c>
      <c r="F391">
        <v>2025</v>
      </c>
      <c r="G391" s="240">
        <v>8.7500000000000008E-3</v>
      </c>
    </row>
    <row r="392" spans="1:7" ht="15" thickBot="1" x14ac:dyDescent="0.35">
      <c r="A392" t="s">
        <v>349</v>
      </c>
      <c r="B392" t="str">
        <v xml:space="preserve">SSL-PM-02-RG-02 Etiquetado de las sustancias quimicas en los vehiculos del proyecto  </v>
      </c>
      <c r="C392">
        <v>0</v>
      </c>
      <c r="D392" t="str">
        <f t="shared" si="8"/>
        <v>1</v>
      </c>
      <c r="E392" t="s">
        <v>359</v>
      </c>
      <c r="F392">
        <v>2025</v>
      </c>
      <c r="G392" s="240">
        <v>8.7500000000000008E-3</v>
      </c>
    </row>
    <row r="393" spans="1:7" ht="15" thickBot="1" x14ac:dyDescent="0.35">
      <c r="A393" t="s">
        <v>349</v>
      </c>
      <c r="B393" t="str">
        <v>SSL-PM-02-RG-03 Tarjeta de emergencia (para el transporte de sustancias quimicas)</v>
      </c>
      <c r="C393">
        <v>2</v>
      </c>
      <c r="D393" t="str">
        <f t="shared" si="8"/>
        <v>1</v>
      </c>
      <c r="E393" t="s">
        <v>359</v>
      </c>
      <c r="F393">
        <v>2025</v>
      </c>
      <c r="G393" s="240">
        <v>8.7500000000000008E-3</v>
      </c>
    </row>
    <row r="394" spans="1:7" ht="15" thickBot="1" x14ac:dyDescent="0.35">
      <c r="A394" t="s">
        <v>349</v>
      </c>
      <c r="B394" t="str">
        <v>Cumplimiento al rotulado de los vehiculos que transportan sustancias (Decreto 1609/2002)</v>
      </c>
      <c r="C394">
        <v>2</v>
      </c>
      <c r="D394" t="str">
        <f t="shared" si="8"/>
        <v>1</v>
      </c>
      <c r="E394" t="s">
        <v>359</v>
      </c>
      <c r="F394">
        <v>2025</v>
      </c>
      <c r="G394" s="240">
        <v>8.7500000000000008E-3</v>
      </c>
    </row>
    <row r="395" spans="1:7" ht="15" thickBot="1" x14ac:dyDescent="0.35">
      <c r="A395" t="s">
        <v>349</v>
      </c>
      <c r="B395" t="str">
        <v>SSL-PM-14-RG-05 Guion para el desarrollo del simulacro</v>
      </c>
      <c r="C395">
        <v>1</v>
      </c>
      <c r="D395" t="str">
        <f t="shared" si="8"/>
        <v>0</v>
      </c>
      <c r="E395" t="s">
        <v>359</v>
      </c>
      <c r="F395">
        <v>2025</v>
      </c>
      <c r="G395" s="240">
        <v>1.4E-2</v>
      </c>
    </row>
    <row r="396" spans="1:7" ht="15" thickBot="1" x14ac:dyDescent="0.35">
      <c r="A396" t="s">
        <v>349</v>
      </c>
      <c r="B396" t="str">
        <v>SGA-PR-02-RG-03 Informe de simulacro de emergencias ambientales.</v>
      </c>
      <c r="C396">
        <v>1</v>
      </c>
      <c r="D396" t="str">
        <f t="shared" si="8"/>
        <v>0</v>
      </c>
      <c r="E396" t="s">
        <v>359</v>
      </c>
      <c r="F396">
        <v>2025</v>
      </c>
      <c r="G396" s="240">
        <v>1.4E-2</v>
      </c>
    </row>
    <row r="397" spans="1:7" ht="15" thickBot="1" x14ac:dyDescent="0.35">
      <c r="A397" t="s">
        <v>349</v>
      </c>
      <c r="B397" t="str">
        <v>Documento donde se establece los PONS aplicables al contrato</v>
      </c>
      <c r="C397">
        <v>1</v>
      </c>
      <c r="D397" t="str">
        <f t="shared" si="8"/>
        <v>0</v>
      </c>
      <c r="E397" t="s">
        <v>359</v>
      </c>
      <c r="F397">
        <v>2025</v>
      </c>
      <c r="G397" s="240">
        <v>1.4E-2</v>
      </c>
    </row>
    <row r="398" spans="1:7" ht="15" thickBot="1" x14ac:dyDescent="0.35">
      <c r="A398" t="s">
        <v>349</v>
      </c>
      <c r="B398" t="str">
        <v>SGA-PR-02-RG-02 Investigación de causalidad de emergencias ambientales</v>
      </c>
      <c r="C398">
        <v>2</v>
      </c>
      <c r="D398" t="str">
        <f t="shared" si="8"/>
        <v>1</v>
      </c>
      <c r="E398" t="s">
        <v>359</v>
      </c>
      <c r="F398">
        <v>2025</v>
      </c>
      <c r="G398" s="240">
        <v>1.4E-2</v>
      </c>
    </row>
    <row r="399" spans="1:7" ht="15" thickBot="1" x14ac:dyDescent="0.35">
      <c r="A399" t="s">
        <v>349</v>
      </c>
      <c r="B399" t="str">
        <v>SGA-PR-02-RG-04 Base de incidentes ambientales</v>
      </c>
      <c r="C399">
        <v>2</v>
      </c>
      <c r="D399" t="str">
        <f t="shared" si="8"/>
        <v>1</v>
      </c>
      <c r="E399" t="s">
        <v>359</v>
      </c>
      <c r="F399">
        <v>2025</v>
      </c>
      <c r="G399" s="240">
        <v>1.4E-2</v>
      </c>
    </row>
    <row r="400" spans="1:7" ht="15" thickBot="1" x14ac:dyDescent="0.35">
      <c r="A400" t="s">
        <v>349</v>
      </c>
      <c r="B400" t="str">
        <v>Inducción y reinducción</v>
      </c>
      <c r="C400">
        <v>1</v>
      </c>
      <c r="D400" t="str">
        <f t="shared" si="8"/>
        <v>0</v>
      </c>
      <c r="E400" t="s">
        <v>359</v>
      </c>
      <c r="F400">
        <v>2025</v>
      </c>
      <c r="G400" s="227">
        <v>0.05</v>
      </c>
    </row>
    <row r="401" spans="1:7" ht="15" thickBot="1" x14ac:dyDescent="0.35">
      <c r="A401" t="s">
        <v>349</v>
      </c>
      <c r="B401" t="str">
        <v>Inspecciones ambiental en terreno</v>
      </c>
      <c r="C401">
        <v>1</v>
      </c>
      <c r="D401" t="str">
        <f t="shared" si="8"/>
        <v>0</v>
      </c>
      <c r="E401" t="s">
        <v>359</v>
      </c>
      <c r="F401">
        <v>2025</v>
      </c>
      <c r="G401" s="248">
        <v>2.3300000000000001E-2</v>
      </c>
    </row>
    <row r="402" spans="1:7" ht="15" thickBot="1" x14ac:dyDescent="0.35">
      <c r="A402" t="s">
        <v>349</v>
      </c>
      <c r="B402" t="str">
        <v>Inspecciones de kit de derrames</v>
      </c>
      <c r="C402">
        <v>1</v>
      </c>
      <c r="D402" t="str">
        <f t="shared" si="8"/>
        <v>0</v>
      </c>
      <c r="E402" t="s">
        <v>359</v>
      </c>
      <c r="F402">
        <v>2025</v>
      </c>
      <c r="G402" s="248">
        <v>2.3300000000000001E-2</v>
      </c>
    </row>
    <row r="403" spans="1:7" ht="15" thickBot="1" x14ac:dyDescent="0.35">
      <c r="A403" t="s">
        <v>349</v>
      </c>
      <c r="B403" t="str">
        <v>Inspecciones localivas ambientales</v>
      </c>
      <c r="C403">
        <v>1</v>
      </c>
      <c r="D403" t="str">
        <f t="shared" si="8"/>
        <v>0</v>
      </c>
      <c r="E403" t="s">
        <v>359</v>
      </c>
      <c r="F403">
        <v>2025</v>
      </c>
      <c r="G403" s="240">
        <v>2.3300000000000001E-2</v>
      </c>
    </row>
    <row r="404" spans="1:7" x14ac:dyDescent="0.3">
      <c r="A404" t="s">
        <v>349</v>
      </c>
      <c r="B404" t="str">
        <v>Informe del desempeño ambiental del contrato (Indicadores, practicas sostenibles, hallazgos, entre otros)</v>
      </c>
      <c r="C404">
        <v>2</v>
      </c>
      <c r="D404" t="str">
        <f t="shared" si="8"/>
        <v>1</v>
      </c>
      <c r="E404" t="s">
        <v>359</v>
      </c>
      <c r="F404">
        <v>2025</v>
      </c>
      <c r="G404" s="248">
        <v>3.5000000000000003E-2</v>
      </c>
    </row>
    <row r="405" spans="1:7" ht="15" thickBot="1" x14ac:dyDescent="0.35">
      <c r="A405" t="s">
        <v>349</v>
      </c>
      <c r="B405" t="str">
        <v>Comunicación del desempeño ambiental a colaboradores</v>
      </c>
      <c r="C405">
        <v>2</v>
      </c>
      <c r="D405" t="str">
        <f t="shared" si="8"/>
        <v>1</v>
      </c>
      <c r="E405" t="s">
        <v>359</v>
      </c>
      <c r="F405">
        <v>2025</v>
      </c>
      <c r="G405" s="249">
        <v>3.5000000000000003E-2</v>
      </c>
    </row>
    <row r="406" spans="1:7" ht="15" thickBot="1" x14ac:dyDescent="0.35">
      <c r="A406" t="s">
        <v>349</v>
      </c>
      <c r="B406" t="str">
        <v>SGA-PL-01-RG-05 Lista de chequeo de cumplimiento ambiental de proveedores (Sustancias quimicas, Saneamiento básico, Residuos peligrosos, RCD, CDA, Estaciones de servicio, Laboratorios - Cromatografia; entre otros)</v>
      </c>
      <c r="C406">
        <v>2</v>
      </c>
      <c r="D406" t="str">
        <f t="shared" si="8"/>
        <v>1</v>
      </c>
      <c r="E406" t="s">
        <v>359</v>
      </c>
      <c r="F406">
        <v>2025</v>
      </c>
      <c r="G406" s="248">
        <v>5.0000000000000001E-3</v>
      </c>
    </row>
    <row r="407" spans="1:7" ht="15" thickBot="1" x14ac:dyDescent="0.35">
      <c r="A407" t="s">
        <v>349</v>
      </c>
      <c r="B407" t="str">
        <v>Soportes del cumplimiento ambiental de cada proveedor</v>
      </c>
      <c r="C407">
        <v>2</v>
      </c>
      <c r="D407" t="str">
        <f t="shared" si="8"/>
        <v>1</v>
      </c>
      <c r="E407" t="s">
        <v>359</v>
      </c>
      <c r="F407">
        <v>2025</v>
      </c>
      <c r="G407" s="248">
        <v>5.0000000000000001E-3</v>
      </c>
    </row>
    <row r="408" spans="1:7" ht="15" thickBot="1" x14ac:dyDescent="0.35">
      <c r="A408" t="s">
        <v>349</v>
      </c>
      <c r="B408" t="str">
        <v>Seguimiento y Control Acciones Correctivas y Oportunidades de Mejora</v>
      </c>
      <c r="C408">
        <v>2</v>
      </c>
      <c r="D408" t="str">
        <f t="shared" si="8"/>
        <v>1</v>
      </c>
      <c r="E408" t="s">
        <v>359</v>
      </c>
      <c r="F408">
        <v>2025</v>
      </c>
      <c r="G408" s="248">
        <v>3.5000000000000003E-2</v>
      </c>
    </row>
    <row r="409" spans="1:7" ht="15" thickBot="1" x14ac:dyDescent="0.35">
      <c r="A409" t="s">
        <v>349</v>
      </c>
      <c r="B409" t="str">
        <v>Evidencias de cierre de hallazgo</v>
      </c>
      <c r="C409">
        <v>2</v>
      </c>
      <c r="D409" t="str">
        <f t="shared" si="8"/>
        <v>1</v>
      </c>
      <c r="E409" t="s">
        <v>359</v>
      </c>
      <c r="F409">
        <v>2025</v>
      </c>
      <c r="G409" s="248">
        <v>3.5000000000000003E-2</v>
      </c>
    </row>
    <row r="410" spans="1:7" ht="15" thickBot="1" x14ac:dyDescent="0.35">
      <c r="A410" t="s">
        <v>349</v>
      </c>
      <c r="B410" t="str">
        <v>Residuos</v>
      </c>
      <c r="C410">
        <v>1</v>
      </c>
      <c r="D410" t="str">
        <f t="shared" si="8"/>
        <v>0</v>
      </c>
      <c r="E410" t="s">
        <v>359</v>
      </c>
      <c r="F410">
        <v>2025</v>
      </c>
      <c r="G410" s="240">
        <v>3.3500000000000002E-2</v>
      </c>
    </row>
    <row r="411" spans="1:7" ht="15" thickBot="1" x14ac:dyDescent="0.35">
      <c r="A411" t="s">
        <v>349</v>
      </c>
      <c r="B411" t="str">
        <v>Emisiones y combustible</v>
      </c>
      <c r="C411">
        <v>1</v>
      </c>
      <c r="D411" t="str">
        <f t="shared" si="8"/>
        <v>0</v>
      </c>
      <c r="E411" t="s">
        <v>359</v>
      </c>
      <c r="F411">
        <v>2025</v>
      </c>
      <c r="G411" s="240">
        <v>3.3300000000000003E-2</v>
      </c>
    </row>
    <row r="412" spans="1:7" ht="15" thickBot="1" x14ac:dyDescent="0.35">
      <c r="A412" t="s">
        <v>349</v>
      </c>
      <c r="B412" t="str">
        <v>Saneamiento básico</v>
      </c>
      <c r="C412">
        <v>0</v>
      </c>
      <c r="D412" t="str">
        <f t="shared" si="8"/>
        <v>1</v>
      </c>
      <c r="E412" t="s">
        <v>359</v>
      </c>
      <c r="F412">
        <v>2025</v>
      </c>
      <c r="G412" s="240">
        <v>3.3300000000000003E-2</v>
      </c>
    </row>
    <row r="413" spans="1:7" ht="15" thickBot="1" x14ac:dyDescent="0.35">
      <c r="A413" t="s">
        <v>349</v>
      </c>
      <c r="B413" t="str">
        <v>Inspecciones</v>
      </c>
      <c r="C413">
        <v>0</v>
      </c>
      <c r="D413" t="str">
        <f t="shared" si="8"/>
        <v>1</v>
      </c>
      <c r="E413" t="s">
        <v>359</v>
      </c>
      <c r="F413">
        <v>2025</v>
      </c>
      <c r="G413" s="240">
        <v>3.3300000000000003E-2</v>
      </c>
    </row>
    <row r="414" spans="1:7" ht="15" thickBot="1" x14ac:dyDescent="0.35">
      <c r="A414" t="s">
        <v>349</v>
      </c>
      <c r="B414" t="str">
        <v>Practicas</v>
      </c>
      <c r="C414">
        <v>0</v>
      </c>
      <c r="D414" t="str">
        <f t="shared" si="8"/>
        <v>1</v>
      </c>
      <c r="E414" t="s">
        <v>359</v>
      </c>
      <c r="F414">
        <v>2025</v>
      </c>
      <c r="G414" s="240">
        <v>3.3300000000000003E-2</v>
      </c>
    </row>
    <row r="415" spans="1:7" ht="15" thickBot="1" x14ac:dyDescent="0.35">
      <c r="A415" t="s">
        <v>349</v>
      </c>
      <c r="B415" t="str">
        <v>Formaciones</v>
      </c>
      <c r="C415">
        <v>1</v>
      </c>
      <c r="D415" t="str">
        <f t="shared" si="8"/>
        <v>0</v>
      </c>
      <c r="E415" t="s">
        <v>359</v>
      </c>
      <c r="F415">
        <v>2025</v>
      </c>
      <c r="G415" s="240">
        <v>3.3300000000000003E-2</v>
      </c>
    </row>
    <row r="416" spans="1:7" x14ac:dyDescent="0.3">
      <c r="A416" t="s">
        <v>349</v>
      </c>
      <c r="B416" t="str" cm="1">
        <f t="array" ref="B416:B474">'MTTO (2)'!C9:C67</f>
        <v>SIG-MG-01-RG-02 Matriz DOFA</v>
      </c>
      <c r="C416" cm="1">
        <f t="array" ref="C416:C474">'MTTO (2)'!K9:K67</f>
        <v>1</v>
      </c>
      <c r="D416" t="str">
        <f t="shared" si="8"/>
        <v>0</v>
      </c>
      <c r="E416" t="s">
        <v>360</v>
      </c>
      <c r="F416">
        <v>2025</v>
      </c>
      <c r="G416" s="227">
        <v>0.02</v>
      </c>
    </row>
    <row r="417" spans="1:7" ht="15" thickBot="1" x14ac:dyDescent="0.35">
      <c r="A417" t="s">
        <v>349</v>
      </c>
      <c r="B417" t="str">
        <v>Matriz de partes interesadas</v>
      </c>
      <c r="C417">
        <v>1</v>
      </c>
      <c r="D417" t="str">
        <f t="shared" si="8"/>
        <v>0</v>
      </c>
      <c r="E417" t="s">
        <v>360</v>
      </c>
      <c r="F417">
        <v>2025</v>
      </c>
      <c r="G417" s="228">
        <v>0.02</v>
      </c>
    </row>
    <row r="418" spans="1:7" x14ac:dyDescent="0.3">
      <c r="A418" t="s">
        <v>349</v>
      </c>
      <c r="B418" t="str">
        <v>Matriz de riesgos y oportunidades</v>
      </c>
      <c r="C418">
        <v>1</v>
      </c>
      <c r="D418" t="str">
        <f t="shared" si="8"/>
        <v>0</v>
      </c>
      <c r="E418" t="s">
        <v>360</v>
      </c>
      <c r="F418">
        <v>2025</v>
      </c>
      <c r="G418" s="237">
        <v>2.3300000000000001E-2</v>
      </c>
    </row>
    <row r="419" spans="1:7" x14ac:dyDescent="0.3">
      <c r="A419" t="s">
        <v>349</v>
      </c>
      <c r="B419" t="str">
        <v>Matriz de identificación de aspectos e impactos ambientales</v>
      </c>
      <c r="C419">
        <v>1</v>
      </c>
      <c r="D419" t="str">
        <f t="shared" si="8"/>
        <v>0</v>
      </c>
      <c r="E419" t="s">
        <v>360</v>
      </c>
      <c r="F419">
        <v>2025</v>
      </c>
      <c r="G419" s="237">
        <v>2.3300000000000001E-2</v>
      </c>
    </row>
    <row r="420" spans="1:7" ht="15" thickBot="1" x14ac:dyDescent="0.35">
      <c r="A420" t="s">
        <v>349</v>
      </c>
      <c r="B420" t="str">
        <v>Divulgación de la Matriz de identificación de aspectos e impactos ambientales</v>
      </c>
      <c r="C420">
        <v>1</v>
      </c>
      <c r="D420" t="str">
        <f t="shared" si="8"/>
        <v>0</v>
      </c>
      <c r="E420" t="s">
        <v>361</v>
      </c>
      <c r="F420">
        <v>2025</v>
      </c>
      <c r="G420" s="237">
        <v>2.3300000000000001E-2</v>
      </c>
    </row>
    <row r="421" spans="1:7" ht="15" thickBot="1" x14ac:dyDescent="0.35">
      <c r="A421" t="s">
        <v>349</v>
      </c>
      <c r="B421" t="str">
        <v>Presupuesto para la implementación del Sistema de Gestión Ambiental</v>
      </c>
      <c r="C421">
        <v>1</v>
      </c>
      <c r="D421" t="str">
        <f t="shared" si="8"/>
        <v>0</v>
      </c>
      <c r="E421" t="s">
        <v>361</v>
      </c>
      <c r="F421">
        <v>2025</v>
      </c>
      <c r="G421" s="231">
        <v>0.02</v>
      </c>
    </row>
    <row r="422" spans="1:7" ht="15" thickBot="1" x14ac:dyDescent="0.35">
      <c r="A422" t="s">
        <v>349</v>
      </c>
      <c r="B422" t="str">
        <v>Matriz de comunicaciones externas</v>
      </c>
      <c r="C422">
        <v>1</v>
      </c>
      <c r="D422" t="str">
        <f t="shared" si="8"/>
        <v>0</v>
      </c>
      <c r="E422" t="s">
        <v>361</v>
      </c>
      <c r="F422">
        <v>2025</v>
      </c>
      <c r="G422" s="231">
        <v>0.02</v>
      </c>
    </row>
    <row r="423" spans="1:7" ht="15" thickBot="1" x14ac:dyDescent="0.35">
      <c r="A423" t="s">
        <v>349</v>
      </c>
      <c r="B423" t="str">
        <v>Verificación de las instalaciones del centro de acopio</v>
      </c>
      <c r="C423">
        <v>1</v>
      </c>
      <c r="D423" t="str">
        <f t="shared" si="8"/>
        <v>0</v>
      </c>
      <c r="E423" t="s">
        <v>361</v>
      </c>
      <c r="F423">
        <v>2025</v>
      </c>
      <c r="G423" s="227">
        <v>0.01</v>
      </c>
    </row>
    <row r="424" spans="1:7" ht="15" thickBot="1" x14ac:dyDescent="0.35">
      <c r="A424" t="s">
        <v>349</v>
      </c>
      <c r="B424" t="str">
        <v xml:space="preserve">Aforo de residuos ordinarios </v>
      </c>
      <c r="C424">
        <v>1</v>
      </c>
      <c r="D424" t="str">
        <f t="shared" si="8"/>
        <v>0</v>
      </c>
      <c r="E424" t="s">
        <v>361</v>
      </c>
      <c r="F424">
        <v>2025</v>
      </c>
      <c r="G424" s="227">
        <v>0.01</v>
      </c>
    </row>
    <row r="425" spans="1:7" ht="15" thickBot="1" x14ac:dyDescent="0.35">
      <c r="A425" t="s">
        <v>349</v>
      </c>
      <c r="B425" t="str">
        <v>Orden y aseo del centro de acopio</v>
      </c>
      <c r="C425">
        <v>1</v>
      </c>
      <c r="D425" t="str">
        <f t="shared" si="8"/>
        <v>0</v>
      </c>
      <c r="E425" t="s">
        <v>361</v>
      </c>
      <c r="F425">
        <v>2025</v>
      </c>
      <c r="G425" s="227">
        <v>0.01</v>
      </c>
    </row>
    <row r="426" spans="1:7" ht="15" thickBot="1" x14ac:dyDescent="0.35">
      <c r="A426" t="s">
        <v>349</v>
      </c>
      <c r="B426" t="str">
        <v>Recolección de residuos aprovechables (SGA-PM-01-RG-02 Venta de material reciclable y/o donación)</v>
      </c>
      <c r="C426">
        <v>2</v>
      </c>
      <c r="D426" t="str">
        <f t="shared" si="8"/>
        <v>1</v>
      </c>
      <c r="E426" t="s">
        <v>361</v>
      </c>
      <c r="F426">
        <v>2025</v>
      </c>
      <c r="G426" s="227">
        <v>0.01</v>
      </c>
    </row>
    <row r="427" spans="1:7" ht="15" thickBot="1" x14ac:dyDescent="0.35">
      <c r="A427" t="s">
        <v>349</v>
      </c>
      <c r="B427" t="str">
        <v xml:space="preserve">Licencias de empresas de recolección , transporte y disposición de residuos peligrosos </v>
      </c>
      <c r="C427">
        <v>1</v>
      </c>
      <c r="D427" t="str">
        <f t="shared" si="8"/>
        <v>0</v>
      </c>
      <c r="E427" t="s">
        <v>361</v>
      </c>
      <c r="F427">
        <v>2025</v>
      </c>
      <c r="G427" s="227">
        <v>0.01</v>
      </c>
    </row>
    <row r="428" spans="1:7" ht="15" thickBot="1" x14ac:dyDescent="0.35">
      <c r="A428" t="s">
        <v>349</v>
      </c>
      <c r="B428" t="str">
        <v>Recoleccción de residuos peligrosos (SGA-PL-02-RG-01 Entrega y verificación  de residuos peligrosos)</v>
      </c>
      <c r="C428">
        <v>1</v>
      </c>
      <c r="D428" t="str">
        <f t="shared" si="8"/>
        <v>0</v>
      </c>
      <c r="E428" t="s">
        <v>361</v>
      </c>
      <c r="F428">
        <v>2025</v>
      </c>
      <c r="G428" s="227">
        <v>0.01</v>
      </c>
    </row>
    <row r="429" spans="1:7" ht="15" thickBot="1" x14ac:dyDescent="0.35">
      <c r="A429" t="s">
        <v>349</v>
      </c>
      <c r="B429" t="str">
        <v>Manifiestos de carga</v>
      </c>
      <c r="C429">
        <v>1</v>
      </c>
      <c r="D429" t="str">
        <f t="shared" si="8"/>
        <v>0</v>
      </c>
      <c r="E429" t="s">
        <v>361</v>
      </c>
      <c r="F429">
        <v>2025</v>
      </c>
      <c r="G429" s="227">
        <v>0.01</v>
      </c>
    </row>
    <row r="430" spans="1:7" ht="15" thickBot="1" x14ac:dyDescent="0.35">
      <c r="A430" t="s">
        <v>349</v>
      </c>
      <c r="B430" t="str">
        <v xml:space="preserve">Recolección de aguas residuales de baños portatiles </v>
      </c>
      <c r="C430">
        <v>1</v>
      </c>
      <c r="D430" t="str">
        <f t="shared" si="8"/>
        <v>0</v>
      </c>
      <c r="E430" t="s">
        <v>361</v>
      </c>
      <c r="F430">
        <v>2025</v>
      </c>
      <c r="G430" s="227">
        <v>0.01</v>
      </c>
    </row>
    <row r="431" spans="1:7" ht="15" thickBot="1" x14ac:dyDescent="0.35">
      <c r="A431" t="s">
        <v>349</v>
      </c>
      <c r="B431" t="str">
        <v>Actualización del registro SGA-PM-01-RG-01 Control de generación y disposición de residuos</v>
      </c>
      <c r="C431">
        <v>1</v>
      </c>
      <c r="D431" t="str">
        <f t="shared" ref="D431:D491" si="9">IF(C431=1,"0","1")</f>
        <v>0</v>
      </c>
      <c r="E431" t="s">
        <v>361</v>
      </c>
      <c r="F431">
        <v>2025</v>
      </c>
      <c r="G431" s="227">
        <v>0.01</v>
      </c>
    </row>
    <row r="432" spans="1:7" x14ac:dyDescent="0.3">
      <c r="A432" t="s">
        <v>349</v>
      </c>
      <c r="B432" t="str">
        <v xml:space="preserve">Licencias y certificados de disposición final de los talleres que realizan mantenimiento a los vehiculos </v>
      </c>
      <c r="C432">
        <v>1</v>
      </c>
      <c r="D432" t="str">
        <f t="shared" si="9"/>
        <v>0</v>
      </c>
      <c r="E432" t="s">
        <v>361</v>
      </c>
      <c r="F432">
        <v>2025</v>
      </c>
      <c r="G432" s="227">
        <v>0.01</v>
      </c>
    </row>
    <row r="433" spans="1:7" x14ac:dyDescent="0.3">
      <c r="A433" t="s">
        <v>349</v>
      </c>
      <c r="B433" t="str">
        <v>Control de plagas (roedores)</v>
      </c>
      <c r="C433">
        <v>2</v>
      </c>
      <c r="D433" t="str">
        <f t="shared" si="9"/>
        <v>1</v>
      </c>
      <c r="E433" t="s">
        <v>361</v>
      </c>
      <c r="F433">
        <v>2025</v>
      </c>
      <c r="G433" s="238">
        <v>1.4E-2</v>
      </c>
    </row>
    <row r="434" spans="1:7" x14ac:dyDescent="0.3">
      <c r="A434" t="s">
        <v>349</v>
      </c>
      <c r="B434" t="str">
        <v>Fumigación general (Vectores)</v>
      </c>
      <c r="C434">
        <v>2</v>
      </c>
      <c r="D434" t="str">
        <f t="shared" si="9"/>
        <v>1</v>
      </c>
      <c r="E434" t="s">
        <v>361</v>
      </c>
      <c r="F434">
        <v>2025</v>
      </c>
      <c r="G434" s="238">
        <v>1.4E-2</v>
      </c>
    </row>
    <row r="435" spans="1:7" x14ac:dyDescent="0.3">
      <c r="A435" t="s">
        <v>349</v>
      </c>
      <c r="B435" t="str">
        <v>Lavado de tanques</v>
      </c>
      <c r="C435">
        <v>2</v>
      </c>
      <c r="D435" t="str">
        <f t="shared" si="9"/>
        <v>1</v>
      </c>
      <c r="E435" t="s">
        <v>361</v>
      </c>
      <c r="F435">
        <v>2025</v>
      </c>
      <c r="G435" s="238">
        <v>1.4E-2</v>
      </c>
    </row>
    <row r="436" spans="1:7" x14ac:dyDescent="0.3">
      <c r="A436" t="s">
        <v>349</v>
      </c>
      <c r="B436" t="str">
        <v>Análisis e informe de agua potable (Laboratorio acreditado por el IDEAM)</v>
      </c>
      <c r="C436">
        <v>1</v>
      </c>
      <c r="D436" t="str">
        <f t="shared" si="9"/>
        <v>0</v>
      </c>
      <c r="E436" t="s">
        <v>361</v>
      </c>
      <c r="F436">
        <v>2025</v>
      </c>
      <c r="G436" s="238">
        <v>1.4E-2</v>
      </c>
    </row>
    <row r="437" spans="1:7" x14ac:dyDescent="0.3">
      <c r="A437" t="s">
        <v>349</v>
      </c>
      <c r="B437" t="str">
        <v>Mantenimiento de los filtros de agua de las instalaciones de la sede</v>
      </c>
      <c r="C437">
        <v>2</v>
      </c>
      <c r="D437" t="str">
        <f t="shared" si="9"/>
        <v>1</v>
      </c>
      <c r="E437" t="s">
        <v>361</v>
      </c>
      <c r="F437">
        <v>2025</v>
      </c>
      <c r="G437" s="238">
        <v>1.4E-2</v>
      </c>
    </row>
    <row r="438" spans="1:7" x14ac:dyDescent="0.3">
      <c r="A438" t="s">
        <v>349</v>
      </c>
      <c r="B438" t="str">
        <v>Proyectos para la disminuación del impacto ambiental</v>
      </c>
      <c r="C438">
        <v>2</v>
      </c>
      <c r="D438" t="str">
        <f t="shared" si="9"/>
        <v>1</v>
      </c>
      <c r="E438" t="s">
        <v>361</v>
      </c>
      <c r="F438">
        <v>2025</v>
      </c>
      <c r="G438" s="238">
        <v>6.6600000000000001E-3</v>
      </c>
    </row>
    <row r="439" spans="1:7" x14ac:dyDescent="0.3">
      <c r="A439" t="s">
        <v>349</v>
      </c>
      <c r="B439" t="str">
        <v>Campañas de toma de conciencia en el contrato</v>
      </c>
      <c r="C439">
        <v>2</v>
      </c>
      <c r="D439" t="str">
        <f t="shared" si="9"/>
        <v>1</v>
      </c>
      <c r="E439" t="s">
        <v>361</v>
      </c>
      <c r="F439">
        <v>2025</v>
      </c>
      <c r="G439" s="238">
        <v>6.6600000000000001E-3</v>
      </c>
    </row>
    <row r="440" spans="1:7" ht="15" thickBot="1" x14ac:dyDescent="0.35">
      <c r="A440" t="s">
        <v>349</v>
      </c>
      <c r="B440" t="str">
        <v>Charlas o divulgaciones en temas ambientales</v>
      </c>
      <c r="C440">
        <v>1</v>
      </c>
      <c r="D440" t="str">
        <f t="shared" si="9"/>
        <v>0</v>
      </c>
      <c r="E440" t="s">
        <v>361</v>
      </c>
      <c r="F440">
        <v>2025</v>
      </c>
      <c r="G440" s="238">
        <v>6.6600000000000001E-3</v>
      </c>
    </row>
    <row r="441" spans="1:7" ht="15" thickBot="1" x14ac:dyDescent="0.35">
      <c r="A441" t="s">
        <v>349</v>
      </c>
      <c r="B441" t="str">
        <v>Verificación de las revisiones tecnicomecanica de los vehiculos</v>
      </c>
      <c r="C441">
        <v>1</v>
      </c>
      <c r="D441" t="str">
        <f t="shared" si="9"/>
        <v>0</v>
      </c>
      <c r="E441" t="s">
        <v>361</v>
      </c>
      <c r="F441">
        <v>2025</v>
      </c>
      <c r="G441" s="236">
        <v>0.01</v>
      </c>
    </row>
    <row r="442" spans="1:7" ht="15" thickBot="1" x14ac:dyDescent="0.35">
      <c r="A442" t="s">
        <v>349</v>
      </c>
      <c r="B442" t="str">
        <v>Verificaciones de las revisiones tecnicomecanicas de las motos</v>
      </c>
      <c r="C442">
        <v>1</v>
      </c>
      <c r="D442" t="str">
        <f t="shared" si="9"/>
        <v>0</v>
      </c>
      <c r="E442" t="s">
        <v>361</v>
      </c>
      <c r="F442">
        <v>2025</v>
      </c>
      <c r="G442" s="236">
        <v>0.01</v>
      </c>
    </row>
    <row r="443" spans="1:7" ht="15" thickBot="1" x14ac:dyDescent="0.35">
      <c r="A443" t="s">
        <v>349</v>
      </c>
      <c r="B443" t="str">
        <v>Revisión de la información en la plataforma CAMPRO</v>
      </c>
      <c r="C443">
        <v>1</v>
      </c>
      <c r="D443" t="str">
        <f t="shared" si="9"/>
        <v>0</v>
      </c>
      <c r="E443" t="s">
        <v>361</v>
      </c>
      <c r="F443">
        <v>2025</v>
      </c>
      <c r="G443" s="236">
        <v>0.01</v>
      </c>
    </row>
    <row r="444" spans="1:7" x14ac:dyDescent="0.3">
      <c r="A444" t="s">
        <v>349</v>
      </c>
      <c r="B444" t="str">
        <v>Certificación ambiental para la habilitación de centros de diagnostico automotor - CDA</v>
      </c>
      <c r="C444">
        <v>0</v>
      </c>
      <c r="D444" t="str">
        <f t="shared" si="9"/>
        <v>1</v>
      </c>
      <c r="E444" t="s">
        <v>361</v>
      </c>
      <c r="F444">
        <v>2025</v>
      </c>
      <c r="G444" s="236">
        <v>0.01</v>
      </c>
    </row>
    <row r="445" spans="1:7" ht="15" thickBot="1" x14ac:dyDescent="0.35">
      <c r="A445" t="s">
        <v>349</v>
      </c>
      <c r="B445" t="str">
        <v>Combustibles</v>
      </c>
      <c r="C445">
        <v>1</v>
      </c>
      <c r="D445" t="str">
        <f t="shared" si="9"/>
        <v>0</v>
      </c>
      <c r="E445" t="s">
        <v>361</v>
      </c>
      <c r="F445">
        <v>2025</v>
      </c>
      <c r="G445" s="226">
        <v>0.01</v>
      </c>
    </row>
    <row r="446" spans="1:7" ht="15" thickBot="1" x14ac:dyDescent="0.35">
      <c r="A446" t="s">
        <v>349</v>
      </c>
      <c r="B446" t="str">
        <v>SSL-PM-02-RG-01 Matriz de Identificación sustancia quimica</v>
      </c>
      <c r="C446">
        <v>1</v>
      </c>
      <c r="D446" t="str">
        <f t="shared" si="9"/>
        <v>0</v>
      </c>
      <c r="E446" t="s">
        <v>361</v>
      </c>
      <c r="F446">
        <v>2025</v>
      </c>
      <c r="G446" s="240">
        <v>8.7500000000000008E-3</v>
      </c>
    </row>
    <row r="447" spans="1:7" ht="15" thickBot="1" x14ac:dyDescent="0.35">
      <c r="A447" t="s">
        <v>349</v>
      </c>
      <c r="B447" t="str">
        <v>Matriz de compatibilidad de acuerdo a las sustancias quimicas que se manejan</v>
      </c>
      <c r="C447">
        <v>1</v>
      </c>
      <c r="D447" t="str">
        <f t="shared" si="9"/>
        <v>0</v>
      </c>
      <c r="E447" t="s">
        <v>361</v>
      </c>
      <c r="F447">
        <v>2025</v>
      </c>
      <c r="G447" s="240">
        <v>8.7500000000000008E-3</v>
      </c>
    </row>
    <row r="448" spans="1:7" ht="15" thickBot="1" x14ac:dyDescent="0.35">
      <c r="A448" t="s">
        <v>349</v>
      </c>
      <c r="B448" t="str">
        <v>Verificación del almacenamiento de las sustancias quimicas de acuerdo al Sistema Globalmente Armonizado (Registro fotografico)</v>
      </c>
      <c r="C448">
        <v>1</v>
      </c>
      <c r="D448" t="str">
        <f t="shared" si="9"/>
        <v>0</v>
      </c>
      <c r="E448" t="s">
        <v>361</v>
      </c>
      <c r="F448">
        <v>2025</v>
      </c>
      <c r="G448" s="240">
        <v>8.7500000000000008E-3</v>
      </c>
    </row>
    <row r="449" spans="1:7" ht="15" thickBot="1" x14ac:dyDescent="0.35">
      <c r="A449" t="s">
        <v>349</v>
      </c>
      <c r="B449" t="str">
        <v>SSL-PM-02-RG-02 Etiquetado de las sustancias quimicas en la sede del proyecto (Servicios generales, almacen, TI, entre otras). (Registro fotografico)</v>
      </c>
      <c r="C449">
        <v>0</v>
      </c>
      <c r="D449" t="str">
        <f t="shared" si="9"/>
        <v>1</v>
      </c>
      <c r="E449" t="s">
        <v>361</v>
      </c>
      <c r="F449">
        <v>2025</v>
      </c>
      <c r="G449" s="240">
        <v>8.7500000000000008E-3</v>
      </c>
    </row>
    <row r="450" spans="1:7" ht="15" thickBot="1" x14ac:dyDescent="0.35">
      <c r="A450" t="s">
        <v>349</v>
      </c>
      <c r="B450" t="str">
        <v>Fichas de seguridad que se utilizan en el proyecto (Resolución 773 de 2021 - Decreto 1496 del 2018  y que cumplan de acuerdo a la NTC 4435)</v>
      </c>
      <c r="C450">
        <v>1</v>
      </c>
      <c r="D450" t="str">
        <f t="shared" si="9"/>
        <v>0</v>
      </c>
      <c r="E450" t="s">
        <v>361</v>
      </c>
      <c r="F450">
        <v>2025</v>
      </c>
      <c r="G450" s="240">
        <v>8.7500000000000008E-3</v>
      </c>
    </row>
    <row r="451" spans="1:7" ht="15" thickBot="1" x14ac:dyDescent="0.35">
      <c r="A451" t="s">
        <v>349</v>
      </c>
      <c r="B451" t="str">
        <v xml:space="preserve">SSL-PM-02-RG-02 Etiquetado de las sustancias quimicas en los vehiculos del proyecto  </v>
      </c>
      <c r="C451">
        <v>1</v>
      </c>
      <c r="D451" t="str">
        <f t="shared" si="9"/>
        <v>0</v>
      </c>
      <c r="E451" t="s">
        <v>361</v>
      </c>
      <c r="F451">
        <v>2025</v>
      </c>
      <c r="G451" s="240">
        <v>8.7500000000000008E-3</v>
      </c>
    </row>
    <row r="452" spans="1:7" ht="15" thickBot="1" x14ac:dyDescent="0.35">
      <c r="A452" t="s">
        <v>349</v>
      </c>
      <c r="B452" t="str">
        <v>SSL-PM-02-RG-03 Tarjeta de emergencia (para el transporte de sustancias quimicas)</v>
      </c>
      <c r="C452">
        <v>2</v>
      </c>
      <c r="D452" t="str">
        <f t="shared" si="9"/>
        <v>1</v>
      </c>
      <c r="E452" t="s">
        <v>361</v>
      </c>
      <c r="F452">
        <v>2025</v>
      </c>
      <c r="G452" s="240">
        <v>8.7500000000000008E-3</v>
      </c>
    </row>
    <row r="453" spans="1:7" ht="15" thickBot="1" x14ac:dyDescent="0.35">
      <c r="A453" t="s">
        <v>349</v>
      </c>
      <c r="B453" t="str">
        <v>Cumplimiento al rotulado de los vehiculos que transportan sustancias (Decreto 1609/2002)</v>
      </c>
      <c r="C453">
        <v>2</v>
      </c>
      <c r="D453" t="str">
        <f t="shared" si="9"/>
        <v>1</v>
      </c>
      <c r="E453" t="s">
        <v>361</v>
      </c>
      <c r="F453">
        <v>2025</v>
      </c>
      <c r="G453" s="240">
        <v>8.7500000000000008E-3</v>
      </c>
    </row>
    <row r="454" spans="1:7" ht="15" thickBot="1" x14ac:dyDescent="0.35">
      <c r="A454" t="s">
        <v>349</v>
      </c>
      <c r="B454" t="str">
        <v>SSL-PM-14-RG-05 Guion para el desarrollo del simulacro</v>
      </c>
      <c r="C454">
        <v>1</v>
      </c>
      <c r="D454" t="str">
        <f t="shared" si="9"/>
        <v>0</v>
      </c>
      <c r="E454" t="s">
        <v>361</v>
      </c>
      <c r="F454">
        <v>2025</v>
      </c>
      <c r="G454" s="240">
        <v>1.4E-2</v>
      </c>
    </row>
    <row r="455" spans="1:7" ht="15" thickBot="1" x14ac:dyDescent="0.35">
      <c r="A455" t="s">
        <v>349</v>
      </c>
      <c r="B455" t="str">
        <v>SGA-PR-02-RG-03 Informe de simulacro de emergencias ambientales.</v>
      </c>
      <c r="C455">
        <v>1</v>
      </c>
      <c r="D455" t="str">
        <f t="shared" si="9"/>
        <v>0</v>
      </c>
      <c r="E455" t="s">
        <v>361</v>
      </c>
      <c r="F455">
        <v>2025</v>
      </c>
      <c r="G455" s="240">
        <v>1.4E-2</v>
      </c>
    </row>
    <row r="456" spans="1:7" ht="15" thickBot="1" x14ac:dyDescent="0.35">
      <c r="A456" t="s">
        <v>349</v>
      </c>
      <c r="B456" t="str">
        <v>Documento donde se establece los PONS aplicables al contrato</v>
      </c>
      <c r="C456">
        <v>1</v>
      </c>
      <c r="D456" t="str">
        <f t="shared" si="9"/>
        <v>0</v>
      </c>
      <c r="E456" t="s">
        <v>361</v>
      </c>
      <c r="F456">
        <v>2025</v>
      </c>
      <c r="G456" s="240">
        <v>1.4E-2</v>
      </c>
    </row>
    <row r="457" spans="1:7" ht="15" thickBot="1" x14ac:dyDescent="0.35">
      <c r="A457" t="s">
        <v>349</v>
      </c>
      <c r="B457" t="str">
        <v>SGA-PR-02-RG-02 Investigación de causalidad de emergencias ambientales</v>
      </c>
      <c r="C457">
        <v>2</v>
      </c>
      <c r="D457" t="str">
        <f t="shared" si="9"/>
        <v>1</v>
      </c>
      <c r="E457" t="s">
        <v>361</v>
      </c>
      <c r="F457">
        <v>2025</v>
      </c>
      <c r="G457" s="240">
        <v>1.4E-2</v>
      </c>
    </row>
    <row r="458" spans="1:7" ht="15" thickBot="1" x14ac:dyDescent="0.35">
      <c r="A458" t="s">
        <v>349</v>
      </c>
      <c r="B458" t="str">
        <v>SGA-PR-02-RG-04 Base de incidentes ambientales</v>
      </c>
      <c r="C458">
        <v>2</v>
      </c>
      <c r="D458" t="str">
        <f t="shared" si="9"/>
        <v>1</v>
      </c>
      <c r="E458" t="s">
        <v>361</v>
      </c>
      <c r="F458">
        <v>2025</v>
      </c>
      <c r="G458" s="240">
        <v>1.4E-2</v>
      </c>
    </row>
    <row r="459" spans="1:7" ht="15" thickBot="1" x14ac:dyDescent="0.35">
      <c r="A459" t="s">
        <v>349</v>
      </c>
      <c r="B459" t="str">
        <v>Inducción y reinducción</v>
      </c>
      <c r="C459">
        <v>1</v>
      </c>
      <c r="D459" t="str">
        <f t="shared" si="9"/>
        <v>0</v>
      </c>
      <c r="E459" t="s">
        <v>361</v>
      </c>
      <c r="F459">
        <v>2025</v>
      </c>
      <c r="G459" s="227">
        <v>0.05</v>
      </c>
    </row>
    <row r="460" spans="1:7" ht="15" thickBot="1" x14ac:dyDescent="0.35">
      <c r="A460" t="s">
        <v>349</v>
      </c>
      <c r="B460" t="str">
        <v>Inspecciones ambiental en terreno</v>
      </c>
      <c r="C460">
        <v>1</v>
      </c>
      <c r="D460" t="str">
        <f t="shared" si="9"/>
        <v>0</v>
      </c>
      <c r="E460" t="s">
        <v>361</v>
      </c>
      <c r="F460">
        <v>2025</v>
      </c>
      <c r="G460" s="248">
        <v>2.3300000000000001E-2</v>
      </c>
    </row>
    <row r="461" spans="1:7" ht="15" thickBot="1" x14ac:dyDescent="0.35">
      <c r="A461" t="s">
        <v>349</v>
      </c>
      <c r="B461" t="str">
        <v>Inspecciones de kit de derrames</v>
      </c>
      <c r="C461">
        <v>1</v>
      </c>
      <c r="D461" t="str">
        <f t="shared" si="9"/>
        <v>0</v>
      </c>
      <c r="E461" t="s">
        <v>361</v>
      </c>
      <c r="F461">
        <v>2025</v>
      </c>
      <c r="G461" s="248">
        <v>2.3300000000000001E-2</v>
      </c>
    </row>
    <row r="462" spans="1:7" ht="15" thickBot="1" x14ac:dyDescent="0.35">
      <c r="A462" t="s">
        <v>349</v>
      </c>
      <c r="B462" t="str">
        <v>Inspecciones localivas ambientales</v>
      </c>
      <c r="C462">
        <v>1</v>
      </c>
      <c r="D462" t="str">
        <f t="shared" si="9"/>
        <v>0</v>
      </c>
      <c r="E462" t="s">
        <v>361</v>
      </c>
      <c r="F462">
        <v>2025</v>
      </c>
      <c r="G462" s="240">
        <v>2.3300000000000001E-2</v>
      </c>
    </row>
    <row r="463" spans="1:7" x14ac:dyDescent="0.3">
      <c r="A463" t="s">
        <v>349</v>
      </c>
      <c r="B463" t="str">
        <v>Informe del desempeño ambiental del contrato (Indicadores, practicas sostenibles, hallazgos, entre otros)</v>
      </c>
      <c r="C463">
        <v>2</v>
      </c>
      <c r="D463" t="str">
        <f t="shared" si="9"/>
        <v>1</v>
      </c>
      <c r="E463" t="s">
        <v>361</v>
      </c>
      <c r="F463">
        <v>2025</v>
      </c>
      <c r="G463" s="248">
        <v>3.5000000000000003E-2</v>
      </c>
    </row>
    <row r="464" spans="1:7" ht="15" thickBot="1" x14ac:dyDescent="0.35">
      <c r="A464" t="s">
        <v>349</v>
      </c>
      <c r="B464" t="str">
        <v>Comunicación del desempeño ambiental a colaboradores</v>
      </c>
      <c r="C464">
        <v>2</v>
      </c>
      <c r="D464" t="str">
        <f t="shared" si="9"/>
        <v>1</v>
      </c>
      <c r="E464" t="s">
        <v>361</v>
      </c>
      <c r="F464">
        <v>2025</v>
      </c>
      <c r="G464" s="249">
        <v>3.5000000000000003E-2</v>
      </c>
    </row>
    <row r="465" spans="1:7" ht="15" thickBot="1" x14ac:dyDescent="0.35">
      <c r="A465" t="s">
        <v>349</v>
      </c>
      <c r="B465" t="str">
        <v>SGA-PL-01-RG-05 Lista de chequeo de cumplimiento ambiental de proveedores (Sustancias quimicas, Saneamiento básico, Residuos peligrosos, RCD, CDA, Estaciones de servicio, Laboratorios - Cromatografia; entre otros)</v>
      </c>
      <c r="C465">
        <v>2</v>
      </c>
      <c r="D465" t="str">
        <f t="shared" si="9"/>
        <v>1</v>
      </c>
      <c r="E465" t="s">
        <v>361</v>
      </c>
      <c r="F465">
        <v>2025</v>
      </c>
      <c r="G465" s="248">
        <v>5.0000000000000001E-3</v>
      </c>
    </row>
    <row r="466" spans="1:7" ht="15" thickBot="1" x14ac:dyDescent="0.35">
      <c r="A466" t="s">
        <v>349</v>
      </c>
      <c r="B466" t="str">
        <v>Soportes del cumplimiento ambiental de cada proveedor</v>
      </c>
      <c r="C466">
        <v>2</v>
      </c>
      <c r="D466" t="str">
        <f t="shared" si="9"/>
        <v>1</v>
      </c>
      <c r="E466" t="s">
        <v>361</v>
      </c>
      <c r="F466">
        <v>2025</v>
      </c>
      <c r="G466" s="248">
        <v>5.0000000000000001E-3</v>
      </c>
    </row>
    <row r="467" spans="1:7" ht="15" thickBot="1" x14ac:dyDescent="0.35">
      <c r="A467" t="s">
        <v>349</v>
      </c>
      <c r="B467" t="str">
        <v>Seguimiento y Control Acciones Correctivas y Oportunidades de Mejora</v>
      </c>
      <c r="C467">
        <v>2</v>
      </c>
      <c r="D467" t="str">
        <f t="shared" si="9"/>
        <v>1</v>
      </c>
      <c r="E467" t="s">
        <v>361</v>
      </c>
      <c r="F467">
        <v>2025</v>
      </c>
      <c r="G467" s="248">
        <v>3.5000000000000003E-2</v>
      </c>
    </row>
    <row r="468" spans="1:7" ht="15" thickBot="1" x14ac:dyDescent="0.35">
      <c r="A468" t="s">
        <v>349</v>
      </c>
      <c r="B468" t="str">
        <v>Evidencias de cierre de hallazgo</v>
      </c>
      <c r="C468">
        <v>2</v>
      </c>
      <c r="D468" t="str">
        <f t="shared" si="9"/>
        <v>1</v>
      </c>
      <c r="E468" t="s">
        <v>361</v>
      </c>
      <c r="F468">
        <v>2025</v>
      </c>
      <c r="G468" s="248">
        <v>3.5000000000000003E-2</v>
      </c>
    </row>
    <row r="469" spans="1:7" ht="15" thickBot="1" x14ac:dyDescent="0.35">
      <c r="A469" t="s">
        <v>349</v>
      </c>
      <c r="B469" t="str">
        <v>Residuos</v>
      </c>
      <c r="C469">
        <v>1</v>
      </c>
      <c r="D469" t="str">
        <f t="shared" si="9"/>
        <v>0</v>
      </c>
      <c r="E469" t="s">
        <v>361</v>
      </c>
      <c r="F469">
        <v>2025</v>
      </c>
      <c r="G469" s="240">
        <v>3.3500000000000002E-2</v>
      </c>
    </row>
    <row r="470" spans="1:7" ht="15" thickBot="1" x14ac:dyDescent="0.35">
      <c r="A470" t="s">
        <v>349</v>
      </c>
      <c r="B470" t="str">
        <v>Emisiones y combustible</v>
      </c>
      <c r="C470">
        <v>1</v>
      </c>
      <c r="D470" t="str">
        <f t="shared" si="9"/>
        <v>0</v>
      </c>
      <c r="E470" t="s">
        <v>361</v>
      </c>
      <c r="F470">
        <v>2025</v>
      </c>
      <c r="G470" s="240">
        <v>3.3300000000000003E-2</v>
      </c>
    </row>
    <row r="471" spans="1:7" ht="15" thickBot="1" x14ac:dyDescent="0.35">
      <c r="A471" t="s">
        <v>349</v>
      </c>
      <c r="B471" t="str">
        <v>Saneamiento básico</v>
      </c>
      <c r="C471">
        <v>2</v>
      </c>
      <c r="D471" t="str">
        <f t="shared" si="9"/>
        <v>1</v>
      </c>
      <c r="E471" t="s">
        <v>361</v>
      </c>
      <c r="F471">
        <v>2025</v>
      </c>
      <c r="G471" s="240">
        <v>3.3300000000000003E-2</v>
      </c>
    </row>
    <row r="472" spans="1:7" ht="15" thickBot="1" x14ac:dyDescent="0.35">
      <c r="A472" t="s">
        <v>349</v>
      </c>
      <c r="B472" t="str">
        <v>Inspecciones</v>
      </c>
      <c r="C472">
        <v>1</v>
      </c>
      <c r="D472" t="str">
        <f t="shared" si="9"/>
        <v>0</v>
      </c>
      <c r="E472" t="s">
        <v>361</v>
      </c>
      <c r="F472">
        <v>2025</v>
      </c>
      <c r="G472" s="240">
        <v>3.3300000000000003E-2</v>
      </c>
    </row>
    <row r="473" spans="1:7" ht="15" thickBot="1" x14ac:dyDescent="0.35">
      <c r="A473" t="s">
        <v>349</v>
      </c>
      <c r="B473" t="str">
        <v>Practicas</v>
      </c>
      <c r="C473">
        <v>1</v>
      </c>
      <c r="D473" t="str">
        <f t="shared" si="9"/>
        <v>0</v>
      </c>
      <c r="E473" t="s">
        <v>361</v>
      </c>
      <c r="F473">
        <v>2025</v>
      </c>
      <c r="G473" s="240">
        <v>3.3300000000000003E-2</v>
      </c>
    </row>
    <row r="474" spans="1:7" ht="15" thickBot="1" x14ac:dyDescent="0.35">
      <c r="A474" t="s">
        <v>349</v>
      </c>
      <c r="B474" t="str">
        <v>Formaciones</v>
      </c>
      <c r="C474">
        <v>1</v>
      </c>
      <c r="D474" t="str">
        <f t="shared" si="9"/>
        <v>0</v>
      </c>
      <c r="E474" t="s">
        <v>361</v>
      </c>
      <c r="F474">
        <v>2025</v>
      </c>
      <c r="G474" s="240">
        <v>3.3300000000000003E-2</v>
      </c>
    </row>
    <row r="475" spans="1:7" x14ac:dyDescent="0.3">
      <c r="A475" t="s">
        <v>349</v>
      </c>
      <c r="B475" t="str" cm="1">
        <f t="array" ref="B475:B533">'MTTO (2)'!C9:C67</f>
        <v>SIG-MG-01-RG-02 Matriz DOFA</v>
      </c>
      <c r="C475" cm="1">
        <f t="array" ref="C475:C533">'MTTO (2)'!L9:L67</f>
        <v>1</v>
      </c>
      <c r="D475" t="str">
        <f t="shared" si="9"/>
        <v>0</v>
      </c>
      <c r="E475" t="s">
        <v>362</v>
      </c>
      <c r="F475">
        <v>2025</v>
      </c>
      <c r="G475" s="227">
        <v>0.02</v>
      </c>
    </row>
    <row r="476" spans="1:7" ht="15" thickBot="1" x14ac:dyDescent="0.35">
      <c r="A476" t="s">
        <v>349</v>
      </c>
      <c r="B476" t="str">
        <v>Matriz de partes interesadas</v>
      </c>
      <c r="C476">
        <v>1</v>
      </c>
      <c r="D476" t="str">
        <f t="shared" si="9"/>
        <v>0</v>
      </c>
      <c r="E476" t="s">
        <v>362</v>
      </c>
      <c r="F476">
        <v>2025</v>
      </c>
      <c r="G476" s="228">
        <v>0.02</v>
      </c>
    </row>
    <row r="477" spans="1:7" x14ac:dyDescent="0.3">
      <c r="A477" t="s">
        <v>349</v>
      </c>
      <c r="B477" t="str">
        <v>Matriz de riesgos y oportunidades</v>
      </c>
      <c r="C477">
        <v>1</v>
      </c>
      <c r="D477" t="str">
        <f t="shared" si="9"/>
        <v>0</v>
      </c>
      <c r="E477" t="s">
        <v>362</v>
      </c>
      <c r="F477">
        <v>2025</v>
      </c>
      <c r="G477" s="237">
        <v>2.3300000000000001E-2</v>
      </c>
    </row>
    <row r="478" spans="1:7" x14ac:dyDescent="0.3">
      <c r="A478" t="s">
        <v>349</v>
      </c>
      <c r="B478" t="str">
        <v>Matriz de identificación de aspectos e impactos ambientales</v>
      </c>
      <c r="C478">
        <v>1</v>
      </c>
      <c r="D478" t="str">
        <f t="shared" si="9"/>
        <v>0</v>
      </c>
      <c r="E478" t="s">
        <v>362</v>
      </c>
      <c r="F478">
        <v>2025</v>
      </c>
      <c r="G478" s="237">
        <v>2.3300000000000001E-2</v>
      </c>
    </row>
    <row r="479" spans="1:7" ht="15" thickBot="1" x14ac:dyDescent="0.35">
      <c r="A479" t="s">
        <v>349</v>
      </c>
      <c r="B479" t="str">
        <v>Divulgación de la Matriz de identificación de aspectos e impactos ambientales</v>
      </c>
      <c r="C479">
        <v>1</v>
      </c>
      <c r="D479" t="str">
        <f t="shared" si="9"/>
        <v>0</v>
      </c>
      <c r="E479" t="s">
        <v>362</v>
      </c>
      <c r="F479">
        <v>2025</v>
      </c>
      <c r="G479" s="237">
        <v>2.3300000000000001E-2</v>
      </c>
    </row>
    <row r="480" spans="1:7" ht="15" thickBot="1" x14ac:dyDescent="0.35">
      <c r="A480" t="s">
        <v>349</v>
      </c>
      <c r="B480" t="str">
        <v>Presupuesto para la implementación del Sistema de Gestión Ambiental</v>
      </c>
      <c r="C480">
        <v>1</v>
      </c>
      <c r="D480" t="str">
        <f t="shared" si="9"/>
        <v>0</v>
      </c>
      <c r="E480" t="s">
        <v>362</v>
      </c>
      <c r="F480">
        <v>2025</v>
      </c>
      <c r="G480" s="231">
        <v>0.02</v>
      </c>
    </row>
    <row r="481" spans="1:7" ht="15" thickBot="1" x14ac:dyDescent="0.35">
      <c r="A481" t="s">
        <v>349</v>
      </c>
      <c r="B481" t="str">
        <v>Matriz de comunicaciones externas</v>
      </c>
      <c r="C481">
        <v>1</v>
      </c>
      <c r="D481" t="str">
        <f t="shared" si="9"/>
        <v>0</v>
      </c>
      <c r="E481" t="s">
        <v>362</v>
      </c>
      <c r="F481">
        <v>2025</v>
      </c>
      <c r="G481" s="231">
        <v>0.02</v>
      </c>
    </row>
    <row r="482" spans="1:7" ht="15" thickBot="1" x14ac:dyDescent="0.35">
      <c r="A482" t="s">
        <v>349</v>
      </c>
      <c r="B482" t="str">
        <v>Verificación de las instalaciones del centro de acopio</v>
      </c>
      <c r="C482">
        <v>1</v>
      </c>
      <c r="D482" t="str">
        <f t="shared" si="9"/>
        <v>0</v>
      </c>
      <c r="E482" t="s">
        <v>362</v>
      </c>
      <c r="F482">
        <v>2025</v>
      </c>
      <c r="G482" s="227">
        <v>0.01</v>
      </c>
    </row>
    <row r="483" spans="1:7" ht="15" thickBot="1" x14ac:dyDescent="0.35">
      <c r="A483" t="s">
        <v>349</v>
      </c>
      <c r="B483" t="str">
        <v xml:space="preserve">Aforo de residuos ordinarios </v>
      </c>
      <c r="C483">
        <v>1</v>
      </c>
      <c r="D483" t="str">
        <f t="shared" si="9"/>
        <v>0</v>
      </c>
      <c r="E483" t="s">
        <v>362</v>
      </c>
      <c r="F483">
        <v>2025</v>
      </c>
      <c r="G483" s="227">
        <v>0.01</v>
      </c>
    </row>
    <row r="484" spans="1:7" ht="15" thickBot="1" x14ac:dyDescent="0.35">
      <c r="A484" t="s">
        <v>349</v>
      </c>
      <c r="B484" t="str">
        <v>Orden y aseo del centro de acopio</v>
      </c>
      <c r="C484">
        <v>1</v>
      </c>
      <c r="D484" t="str">
        <f t="shared" si="9"/>
        <v>0</v>
      </c>
      <c r="E484" t="s">
        <v>362</v>
      </c>
      <c r="F484">
        <v>2025</v>
      </c>
      <c r="G484" s="227">
        <v>0.01</v>
      </c>
    </row>
    <row r="485" spans="1:7" ht="15" thickBot="1" x14ac:dyDescent="0.35">
      <c r="A485" t="s">
        <v>349</v>
      </c>
      <c r="B485" t="str">
        <v>Recolección de residuos aprovechables (SGA-PM-01-RG-02 Venta de material reciclable y/o donación)</v>
      </c>
      <c r="C485">
        <v>1</v>
      </c>
      <c r="D485" t="str">
        <f t="shared" si="9"/>
        <v>0</v>
      </c>
      <c r="E485" t="s">
        <v>362</v>
      </c>
      <c r="F485">
        <v>2025</v>
      </c>
      <c r="G485" s="227">
        <v>0.01</v>
      </c>
    </row>
    <row r="486" spans="1:7" ht="15" thickBot="1" x14ac:dyDescent="0.35">
      <c r="A486" t="s">
        <v>349</v>
      </c>
      <c r="B486" t="str">
        <v xml:space="preserve">Licencias de empresas de recolección , transporte y disposición de residuos peligrosos </v>
      </c>
      <c r="C486">
        <v>1</v>
      </c>
      <c r="D486" t="str">
        <f t="shared" si="9"/>
        <v>0</v>
      </c>
      <c r="E486" t="s">
        <v>362</v>
      </c>
      <c r="F486">
        <v>2025</v>
      </c>
      <c r="G486" s="227">
        <v>0.01</v>
      </c>
    </row>
    <row r="487" spans="1:7" ht="15" thickBot="1" x14ac:dyDescent="0.35">
      <c r="A487" t="s">
        <v>349</v>
      </c>
      <c r="B487" t="str">
        <v>Recoleccción de residuos peligrosos (SGA-PL-02-RG-01 Entrega y verificación  de residuos peligrosos)</v>
      </c>
      <c r="C487">
        <v>1</v>
      </c>
      <c r="D487" t="str">
        <f t="shared" si="9"/>
        <v>0</v>
      </c>
      <c r="E487" t="s">
        <v>362</v>
      </c>
      <c r="F487">
        <v>2025</v>
      </c>
      <c r="G487" s="227">
        <v>0.01</v>
      </c>
    </row>
    <row r="488" spans="1:7" ht="15" thickBot="1" x14ac:dyDescent="0.35">
      <c r="A488" t="s">
        <v>349</v>
      </c>
      <c r="B488" t="str">
        <v>Manifiestos de carga</v>
      </c>
      <c r="C488">
        <v>1</v>
      </c>
      <c r="D488" t="str">
        <f t="shared" si="9"/>
        <v>0</v>
      </c>
      <c r="E488" t="s">
        <v>362</v>
      </c>
      <c r="F488">
        <v>2025</v>
      </c>
      <c r="G488" s="227">
        <v>0.01</v>
      </c>
    </row>
    <row r="489" spans="1:7" ht="15" thickBot="1" x14ac:dyDescent="0.35">
      <c r="A489" t="s">
        <v>349</v>
      </c>
      <c r="B489" t="str">
        <v xml:space="preserve">Recolección de aguas residuales de baños portatiles </v>
      </c>
      <c r="C489">
        <v>1</v>
      </c>
      <c r="D489" t="str">
        <f t="shared" si="9"/>
        <v>0</v>
      </c>
      <c r="E489" t="s">
        <v>362</v>
      </c>
      <c r="F489">
        <v>2025</v>
      </c>
      <c r="G489" s="227">
        <v>0.01</v>
      </c>
    </row>
    <row r="490" spans="1:7" ht="15" thickBot="1" x14ac:dyDescent="0.35">
      <c r="A490" t="s">
        <v>349</v>
      </c>
      <c r="B490" t="str">
        <v>Actualización del registro SGA-PM-01-RG-01 Control de generación y disposición de residuos</v>
      </c>
      <c r="C490">
        <v>1</v>
      </c>
      <c r="D490" t="str">
        <f t="shared" si="9"/>
        <v>0</v>
      </c>
      <c r="E490" t="s">
        <v>362</v>
      </c>
      <c r="F490">
        <v>2025</v>
      </c>
      <c r="G490" s="227">
        <v>0.01</v>
      </c>
    </row>
    <row r="491" spans="1:7" x14ac:dyDescent="0.3">
      <c r="A491" t="s">
        <v>349</v>
      </c>
      <c r="B491" t="str">
        <v xml:space="preserve">Licencias y certificados de disposición final de los talleres que realizan mantenimiento a los vehiculos </v>
      </c>
      <c r="C491">
        <v>1</v>
      </c>
      <c r="D491" t="str">
        <f t="shared" si="9"/>
        <v>0</v>
      </c>
      <c r="E491" t="s">
        <v>362</v>
      </c>
      <c r="F491">
        <v>2025</v>
      </c>
      <c r="G491" s="227">
        <v>0.01</v>
      </c>
    </row>
    <row r="492" spans="1:7" x14ac:dyDescent="0.3">
      <c r="A492" t="s">
        <v>349</v>
      </c>
      <c r="B492" t="str">
        <v>Control de plagas (roedores)</v>
      </c>
      <c r="C492">
        <v>0</v>
      </c>
      <c r="D492" t="str">
        <f t="shared" ref="D492:D552" si="10">IF(C492=1,"0","1")</f>
        <v>1</v>
      </c>
      <c r="E492" t="s">
        <v>362</v>
      </c>
      <c r="F492">
        <v>2025</v>
      </c>
      <c r="G492" s="238">
        <v>1.4E-2</v>
      </c>
    </row>
    <row r="493" spans="1:7" x14ac:dyDescent="0.3">
      <c r="A493" t="s">
        <v>349</v>
      </c>
      <c r="B493" t="str">
        <v>Fumigación general (Vectores)</v>
      </c>
      <c r="C493">
        <v>0</v>
      </c>
      <c r="D493" t="str">
        <f t="shared" si="10"/>
        <v>1</v>
      </c>
      <c r="E493" t="s">
        <v>362</v>
      </c>
      <c r="F493">
        <v>2025</v>
      </c>
      <c r="G493" s="238">
        <v>1.4E-2</v>
      </c>
    </row>
    <row r="494" spans="1:7" x14ac:dyDescent="0.3">
      <c r="A494" t="s">
        <v>349</v>
      </c>
      <c r="B494" t="str">
        <v>Lavado de tanques</v>
      </c>
      <c r="C494">
        <v>0</v>
      </c>
      <c r="D494" t="str">
        <f t="shared" si="10"/>
        <v>1</v>
      </c>
      <c r="E494" t="s">
        <v>362</v>
      </c>
      <c r="F494">
        <v>2025</v>
      </c>
      <c r="G494" s="238">
        <v>1.4E-2</v>
      </c>
    </row>
    <row r="495" spans="1:7" x14ac:dyDescent="0.3">
      <c r="A495" t="s">
        <v>349</v>
      </c>
      <c r="B495" t="str">
        <v>Análisis e informe de agua potable (Laboratorio acreditado por el IDEAM)</v>
      </c>
      <c r="C495">
        <v>0</v>
      </c>
      <c r="D495" t="str">
        <f t="shared" si="10"/>
        <v>1</v>
      </c>
      <c r="E495" t="s">
        <v>362</v>
      </c>
      <c r="F495">
        <v>2025</v>
      </c>
      <c r="G495" s="238">
        <v>1.4E-2</v>
      </c>
    </row>
    <row r="496" spans="1:7" x14ac:dyDescent="0.3">
      <c r="A496" t="s">
        <v>349</v>
      </c>
      <c r="B496" t="str">
        <v>Mantenimiento de los filtros de agua de las instalaciones de la sede</v>
      </c>
      <c r="C496">
        <v>0</v>
      </c>
      <c r="D496" t="str">
        <f t="shared" si="10"/>
        <v>1</v>
      </c>
      <c r="E496" t="s">
        <v>362</v>
      </c>
      <c r="F496">
        <v>2025</v>
      </c>
      <c r="G496" s="238">
        <v>1.4E-2</v>
      </c>
    </row>
    <row r="497" spans="1:7" x14ac:dyDescent="0.3">
      <c r="A497" t="s">
        <v>349</v>
      </c>
      <c r="B497" t="str">
        <v>Proyectos para la disminuación del impacto ambiental</v>
      </c>
      <c r="C497">
        <v>0</v>
      </c>
      <c r="D497" t="str">
        <f t="shared" si="10"/>
        <v>1</v>
      </c>
      <c r="E497" t="s">
        <v>362</v>
      </c>
      <c r="F497">
        <v>2025</v>
      </c>
      <c r="G497" s="238">
        <v>6.6600000000000001E-3</v>
      </c>
    </row>
    <row r="498" spans="1:7" x14ac:dyDescent="0.3">
      <c r="A498" t="s">
        <v>349</v>
      </c>
      <c r="B498" t="str">
        <v>Campañas de toma de conciencia en el contrato</v>
      </c>
      <c r="C498">
        <v>0</v>
      </c>
      <c r="D498" t="str">
        <f t="shared" si="10"/>
        <v>1</v>
      </c>
      <c r="E498" t="s">
        <v>362</v>
      </c>
      <c r="F498">
        <v>2025</v>
      </c>
      <c r="G498" s="238">
        <v>6.6600000000000001E-3</v>
      </c>
    </row>
    <row r="499" spans="1:7" ht="15" thickBot="1" x14ac:dyDescent="0.35">
      <c r="A499" t="s">
        <v>349</v>
      </c>
      <c r="B499" t="str">
        <v>Charlas o divulgaciones en temas ambientales</v>
      </c>
      <c r="C499">
        <v>0</v>
      </c>
      <c r="D499" t="str">
        <f t="shared" si="10"/>
        <v>1</v>
      </c>
      <c r="E499" t="s">
        <v>362</v>
      </c>
      <c r="F499">
        <v>2025</v>
      </c>
      <c r="G499" s="238">
        <v>6.6600000000000001E-3</v>
      </c>
    </row>
    <row r="500" spans="1:7" ht="15" thickBot="1" x14ac:dyDescent="0.35">
      <c r="A500" t="s">
        <v>349</v>
      </c>
      <c r="B500" t="str">
        <v>Verificación de las revisiones tecnicomecanica de los vehiculos</v>
      </c>
      <c r="C500">
        <v>1</v>
      </c>
      <c r="D500" t="str">
        <f t="shared" si="10"/>
        <v>0</v>
      </c>
      <c r="E500" t="s">
        <v>362</v>
      </c>
      <c r="F500">
        <v>2025</v>
      </c>
      <c r="G500" s="236">
        <v>0.01</v>
      </c>
    </row>
    <row r="501" spans="1:7" ht="15" thickBot="1" x14ac:dyDescent="0.35">
      <c r="A501" t="s">
        <v>349</v>
      </c>
      <c r="B501" t="str">
        <v>Verificaciones de las revisiones tecnicomecanicas de las motos</v>
      </c>
      <c r="C501">
        <v>1</v>
      </c>
      <c r="D501" t="str">
        <f t="shared" si="10"/>
        <v>0</v>
      </c>
      <c r="E501" t="s">
        <v>362</v>
      </c>
      <c r="F501">
        <v>2025</v>
      </c>
      <c r="G501" s="236">
        <v>0.01</v>
      </c>
    </row>
    <row r="502" spans="1:7" ht="15" thickBot="1" x14ac:dyDescent="0.35">
      <c r="A502" t="s">
        <v>349</v>
      </c>
      <c r="B502" t="str">
        <v>Revisión de la información en la plataforma CAMPRO</v>
      </c>
      <c r="C502">
        <v>1</v>
      </c>
      <c r="D502" t="str">
        <f t="shared" si="10"/>
        <v>0</v>
      </c>
      <c r="E502" t="s">
        <v>362</v>
      </c>
      <c r="F502">
        <v>2025</v>
      </c>
      <c r="G502" s="236">
        <v>0.01</v>
      </c>
    </row>
    <row r="503" spans="1:7" x14ac:dyDescent="0.3">
      <c r="A503" t="s">
        <v>349</v>
      </c>
      <c r="B503" t="str">
        <v>Certificación ambiental para la habilitación de centros de diagnostico automotor - CDA</v>
      </c>
      <c r="C503">
        <v>0</v>
      </c>
      <c r="D503" t="str">
        <f t="shared" si="10"/>
        <v>1</v>
      </c>
      <c r="E503" t="s">
        <v>362</v>
      </c>
      <c r="F503">
        <v>2025</v>
      </c>
      <c r="G503" s="236">
        <v>0.01</v>
      </c>
    </row>
    <row r="504" spans="1:7" ht="15" thickBot="1" x14ac:dyDescent="0.35">
      <c r="A504" t="s">
        <v>349</v>
      </c>
      <c r="B504" t="str">
        <v>Combustibles</v>
      </c>
      <c r="C504">
        <v>0</v>
      </c>
      <c r="D504" t="str">
        <f t="shared" si="10"/>
        <v>1</v>
      </c>
      <c r="E504" t="s">
        <v>362</v>
      </c>
      <c r="F504">
        <v>2025</v>
      </c>
      <c r="G504" s="226">
        <v>0.01</v>
      </c>
    </row>
    <row r="505" spans="1:7" ht="15" thickBot="1" x14ac:dyDescent="0.35">
      <c r="A505" t="s">
        <v>349</v>
      </c>
      <c r="B505" t="str">
        <v>SSL-PM-02-RG-01 Matriz de Identificación sustancia quimica</v>
      </c>
      <c r="C505">
        <v>1</v>
      </c>
      <c r="D505" t="str">
        <f t="shared" si="10"/>
        <v>0</v>
      </c>
      <c r="E505" t="s">
        <v>362</v>
      </c>
      <c r="F505">
        <v>2025</v>
      </c>
      <c r="G505" s="240">
        <v>8.7500000000000008E-3</v>
      </c>
    </row>
    <row r="506" spans="1:7" ht="15" thickBot="1" x14ac:dyDescent="0.35">
      <c r="A506" t="s">
        <v>349</v>
      </c>
      <c r="B506" t="str">
        <v>Matriz de compatibilidad de acuerdo a las sustancias quimicas que se manejan</v>
      </c>
      <c r="C506">
        <v>1</v>
      </c>
      <c r="D506" t="str">
        <f t="shared" si="10"/>
        <v>0</v>
      </c>
      <c r="E506" t="s">
        <v>362</v>
      </c>
      <c r="F506">
        <v>2025</v>
      </c>
      <c r="G506" s="240">
        <v>8.7500000000000008E-3</v>
      </c>
    </row>
    <row r="507" spans="1:7" ht="15" thickBot="1" x14ac:dyDescent="0.35">
      <c r="A507" t="s">
        <v>349</v>
      </c>
      <c r="B507" t="str">
        <v>Verificación del almacenamiento de las sustancias quimicas de acuerdo al Sistema Globalmente Armonizado (Registro fotografico)</v>
      </c>
      <c r="C507">
        <v>1</v>
      </c>
      <c r="D507" t="str">
        <f t="shared" si="10"/>
        <v>0</v>
      </c>
      <c r="E507" t="s">
        <v>362</v>
      </c>
      <c r="F507">
        <v>2025</v>
      </c>
      <c r="G507" s="240">
        <v>8.7500000000000008E-3</v>
      </c>
    </row>
    <row r="508" spans="1:7" ht="15" thickBot="1" x14ac:dyDescent="0.35">
      <c r="A508" t="s">
        <v>349</v>
      </c>
      <c r="B508" t="str">
        <v>SSL-PM-02-RG-02 Etiquetado de las sustancias quimicas en la sede del proyecto (Servicios generales, almacen, TI, entre otras). (Registro fotografico)</v>
      </c>
      <c r="C508">
        <v>0</v>
      </c>
      <c r="D508" t="str">
        <f t="shared" si="10"/>
        <v>1</v>
      </c>
      <c r="E508" t="s">
        <v>362</v>
      </c>
      <c r="F508">
        <v>2025</v>
      </c>
      <c r="G508" s="240">
        <v>8.7500000000000008E-3</v>
      </c>
    </row>
    <row r="509" spans="1:7" ht="15" thickBot="1" x14ac:dyDescent="0.35">
      <c r="A509" t="s">
        <v>349</v>
      </c>
      <c r="B509" t="str">
        <v>Fichas de seguridad que se utilizan en el proyecto (Resolución 773 de 2021 - Decreto 1496 del 2018  y que cumplan de acuerdo a la NTC 4435)</v>
      </c>
      <c r="C509">
        <v>1</v>
      </c>
      <c r="D509" t="str">
        <f t="shared" si="10"/>
        <v>0</v>
      </c>
      <c r="E509" t="s">
        <v>362</v>
      </c>
      <c r="F509">
        <v>2025</v>
      </c>
      <c r="G509" s="240">
        <v>8.7500000000000008E-3</v>
      </c>
    </row>
    <row r="510" spans="1:7" ht="15" thickBot="1" x14ac:dyDescent="0.35">
      <c r="A510" t="s">
        <v>349</v>
      </c>
      <c r="B510" t="str">
        <v xml:space="preserve">SSL-PM-02-RG-02 Etiquetado de las sustancias quimicas en los vehiculos del proyecto  </v>
      </c>
      <c r="C510">
        <v>1</v>
      </c>
      <c r="D510" t="str">
        <f t="shared" si="10"/>
        <v>0</v>
      </c>
      <c r="E510" t="s">
        <v>362</v>
      </c>
      <c r="F510">
        <v>2025</v>
      </c>
      <c r="G510" s="240">
        <v>8.7500000000000008E-3</v>
      </c>
    </row>
    <row r="511" spans="1:7" ht="15" thickBot="1" x14ac:dyDescent="0.35">
      <c r="A511" t="s">
        <v>349</v>
      </c>
      <c r="B511" t="str">
        <v>SSL-PM-02-RG-03 Tarjeta de emergencia (para el transporte de sustancias quimicas)</v>
      </c>
      <c r="C511">
        <v>1</v>
      </c>
      <c r="D511" t="str">
        <f t="shared" si="10"/>
        <v>0</v>
      </c>
      <c r="E511" t="s">
        <v>362</v>
      </c>
      <c r="F511">
        <v>2025</v>
      </c>
      <c r="G511" s="240">
        <v>8.7500000000000008E-3</v>
      </c>
    </row>
    <row r="512" spans="1:7" ht="15" thickBot="1" x14ac:dyDescent="0.35">
      <c r="A512" t="s">
        <v>349</v>
      </c>
      <c r="B512" t="str">
        <v>Cumplimiento al rotulado de los vehiculos que transportan sustancias (Decreto 1609/2002)</v>
      </c>
      <c r="C512">
        <v>1</v>
      </c>
      <c r="D512" t="str">
        <f t="shared" si="10"/>
        <v>0</v>
      </c>
      <c r="E512" t="s">
        <v>362</v>
      </c>
      <c r="F512">
        <v>2025</v>
      </c>
      <c r="G512" s="240">
        <v>8.7500000000000008E-3</v>
      </c>
    </row>
    <row r="513" spans="1:7" ht="15" thickBot="1" x14ac:dyDescent="0.35">
      <c r="A513" t="s">
        <v>349</v>
      </c>
      <c r="B513" t="str">
        <v>SSL-PM-14-RG-05 Guion para el desarrollo del simulacro</v>
      </c>
      <c r="C513">
        <v>0</v>
      </c>
      <c r="D513" t="str">
        <f t="shared" si="10"/>
        <v>1</v>
      </c>
      <c r="E513" t="s">
        <v>362</v>
      </c>
      <c r="F513">
        <v>2025</v>
      </c>
      <c r="G513" s="240">
        <v>1.4E-2</v>
      </c>
    </row>
    <row r="514" spans="1:7" ht="15" thickBot="1" x14ac:dyDescent="0.35">
      <c r="A514" t="s">
        <v>349</v>
      </c>
      <c r="B514" t="str">
        <v>SGA-PR-02-RG-03 Informe de simulacro de emergencias ambientales.</v>
      </c>
      <c r="C514">
        <v>0</v>
      </c>
      <c r="D514" t="str">
        <f t="shared" si="10"/>
        <v>1</v>
      </c>
      <c r="E514" t="s">
        <v>362</v>
      </c>
      <c r="F514">
        <v>2025</v>
      </c>
      <c r="G514" s="240">
        <v>1.4E-2</v>
      </c>
    </row>
    <row r="515" spans="1:7" ht="15" thickBot="1" x14ac:dyDescent="0.35">
      <c r="A515" t="s">
        <v>349</v>
      </c>
      <c r="B515" t="str">
        <v>Documento donde se establece los PONS aplicables al contrato</v>
      </c>
      <c r="C515">
        <v>0</v>
      </c>
      <c r="D515" t="str">
        <f t="shared" si="10"/>
        <v>1</v>
      </c>
      <c r="E515" t="s">
        <v>362</v>
      </c>
      <c r="F515">
        <v>2025</v>
      </c>
      <c r="G515" s="240">
        <v>1.4E-2</v>
      </c>
    </row>
    <row r="516" spans="1:7" ht="15" thickBot="1" x14ac:dyDescent="0.35">
      <c r="A516" t="s">
        <v>349</v>
      </c>
      <c r="B516" t="str">
        <v>SGA-PR-02-RG-02 Investigación de causalidad de emergencias ambientales</v>
      </c>
      <c r="C516">
        <v>0</v>
      </c>
      <c r="D516" t="str">
        <f t="shared" si="10"/>
        <v>1</v>
      </c>
      <c r="E516" t="s">
        <v>362</v>
      </c>
      <c r="F516">
        <v>2025</v>
      </c>
      <c r="G516" s="240">
        <v>1.4E-2</v>
      </c>
    </row>
    <row r="517" spans="1:7" ht="15" thickBot="1" x14ac:dyDescent="0.35">
      <c r="A517" t="s">
        <v>349</v>
      </c>
      <c r="B517" t="str">
        <v>SGA-PR-02-RG-04 Base de incidentes ambientales</v>
      </c>
      <c r="C517">
        <v>0</v>
      </c>
      <c r="D517" t="str">
        <f t="shared" si="10"/>
        <v>1</v>
      </c>
      <c r="E517" t="s">
        <v>362</v>
      </c>
      <c r="F517">
        <v>2025</v>
      </c>
      <c r="G517" s="240">
        <v>1.4E-2</v>
      </c>
    </row>
    <row r="518" spans="1:7" ht="15" thickBot="1" x14ac:dyDescent="0.35">
      <c r="A518" t="s">
        <v>349</v>
      </c>
      <c r="B518" t="str">
        <v>Inducción y reinducción</v>
      </c>
      <c r="C518">
        <v>0</v>
      </c>
      <c r="D518" t="str">
        <f t="shared" si="10"/>
        <v>1</v>
      </c>
      <c r="E518" t="s">
        <v>362</v>
      </c>
      <c r="F518">
        <v>2025</v>
      </c>
      <c r="G518" s="227">
        <v>0.05</v>
      </c>
    </row>
    <row r="519" spans="1:7" ht="15" thickBot="1" x14ac:dyDescent="0.35">
      <c r="A519" t="s">
        <v>349</v>
      </c>
      <c r="B519" t="str">
        <v>Inspecciones ambiental en terreno</v>
      </c>
      <c r="C519">
        <v>0</v>
      </c>
      <c r="D519" t="str">
        <f t="shared" si="10"/>
        <v>1</v>
      </c>
      <c r="E519" t="s">
        <v>362</v>
      </c>
      <c r="F519">
        <v>2025</v>
      </c>
      <c r="G519" s="248">
        <v>2.3300000000000001E-2</v>
      </c>
    </row>
    <row r="520" spans="1:7" ht="15" thickBot="1" x14ac:dyDescent="0.35">
      <c r="A520" t="s">
        <v>349</v>
      </c>
      <c r="B520" t="str">
        <v>Inspecciones de kit de derrames</v>
      </c>
      <c r="C520">
        <v>0</v>
      </c>
      <c r="D520" t="str">
        <f t="shared" si="10"/>
        <v>1</v>
      </c>
      <c r="E520" t="s">
        <v>362</v>
      </c>
      <c r="F520">
        <v>2025</v>
      </c>
      <c r="G520" s="248">
        <v>2.3300000000000001E-2</v>
      </c>
    </row>
    <row r="521" spans="1:7" ht="15" thickBot="1" x14ac:dyDescent="0.35">
      <c r="A521" t="s">
        <v>349</v>
      </c>
      <c r="B521" t="str">
        <v>Inspecciones localivas ambientales</v>
      </c>
      <c r="C521">
        <v>0</v>
      </c>
      <c r="D521" t="str">
        <f t="shared" si="10"/>
        <v>1</v>
      </c>
      <c r="E521" t="s">
        <v>362</v>
      </c>
      <c r="F521">
        <v>2025</v>
      </c>
      <c r="G521" s="240">
        <v>2.3300000000000001E-2</v>
      </c>
    </row>
    <row r="522" spans="1:7" x14ac:dyDescent="0.3">
      <c r="A522" t="s">
        <v>349</v>
      </c>
      <c r="B522" t="str">
        <v>Informe del desempeño ambiental del contrato (Indicadores, practicas sostenibles, hallazgos, entre otros)</v>
      </c>
      <c r="C522">
        <v>1</v>
      </c>
      <c r="D522" t="str">
        <f t="shared" si="10"/>
        <v>0</v>
      </c>
      <c r="E522" t="s">
        <v>362</v>
      </c>
      <c r="F522">
        <v>2025</v>
      </c>
      <c r="G522" s="248">
        <v>3.5000000000000003E-2</v>
      </c>
    </row>
    <row r="523" spans="1:7" ht="15" thickBot="1" x14ac:dyDescent="0.35">
      <c r="A523" t="s">
        <v>349</v>
      </c>
      <c r="B523" t="str">
        <v>Comunicación del desempeño ambiental a colaboradores</v>
      </c>
      <c r="C523">
        <v>1</v>
      </c>
      <c r="D523" t="str">
        <f t="shared" si="10"/>
        <v>0</v>
      </c>
      <c r="E523" t="s">
        <v>362</v>
      </c>
      <c r="F523">
        <v>2025</v>
      </c>
      <c r="G523" s="249">
        <v>3.5000000000000003E-2</v>
      </c>
    </row>
    <row r="524" spans="1:7" ht="15" thickBot="1" x14ac:dyDescent="0.35">
      <c r="A524" t="s">
        <v>349</v>
      </c>
      <c r="B524" t="str">
        <v>SGA-PL-01-RG-05 Lista de chequeo de cumplimiento ambiental de proveedores (Sustancias quimicas, Saneamiento básico, Residuos peligrosos, RCD, CDA, Estaciones de servicio, Laboratorios - Cromatografia; entre otros)</v>
      </c>
      <c r="C524">
        <v>0</v>
      </c>
      <c r="D524" t="str">
        <f t="shared" si="10"/>
        <v>1</v>
      </c>
      <c r="E524" t="s">
        <v>362</v>
      </c>
      <c r="F524">
        <v>2025</v>
      </c>
      <c r="G524" s="248">
        <v>5.0000000000000001E-3</v>
      </c>
    </row>
    <row r="525" spans="1:7" ht="15" thickBot="1" x14ac:dyDescent="0.35">
      <c r="A525" t="s">
        <v>349</v>
      </c>
      <c r="B525" t="str">
        <v>Soportes del cumplimiento ambiental de cada proveedor</v>
      </c>
      <c r="C525">
        <v>0</v>
      </c>
      <c r="D525" t="str">
        <f t="shared" si="10"/>
        <v>1</v>
      </c>
      <c r="E525" t="s">
        <v>362</v>
      </c>
      <c r="F525">
        <v>2025</v>
      </c>
      <c r="G525" s="248">
        <v>5.0000000000000001E-3</v>
      </c>
    </row>
    <row r="526" spans="1:7" ht="15" thickBot="1" x14ac:dyDescent="0.35">
      <c r="A526" t="s">
        <v>349</v>
      </c>
      <c r="B526" t="str">
        <v>Seguimiento y Control Acciones Correctivas y Oportunidades de Mejora</v>
      </c>
      <c r="C526">
        <v>0</v>
      </c>
      <c r="D526" t="str">
        <f t="shared" si="10"/>
        <v>1</v>
      </c>
      <c r="E526" t="s">
        <v>362</v>
      </c>
      <c r="F526">
        <v>2025</v>
      </c>
      <c r="G526" s="248">
        <v>3.5000000000000003E-2</v>
      </c>
    </row>
    <row r="527" spans="1:7" ht="15" thickBot="1" x14ac:dyDescent="0.35">
      <c r="A527" t="s">
        <v>349</v>
      </c>
      <c r="B527" t="str">
        <v>Evidencias de cierre de hallazgo</v>
      </c>
      <c r="C527">
        <v>0</v>
      </c>
      <c r="D527" t="str">
        <f t="shared" si="10"/>
        <v>1</v>
      </c>
      <c r="E527" t="s">
        <v>362</v>
      </c>
      <c r="F527">
        <v>2025</v>
      </c>
      <c r="G527" s="248">
        <v>3.5000000000000003E-2</v>
      </c>
    </row>
    <row r="528" spans="1:7" ht="15" thickBot="1" x14ac:dyDescent="0.35">
      <c r="A528" t="s">
        <v>349</v>
      </c>
      <c r="B528" t="str">
        <v>Residuos</v>
      </c>
      <c r="C528">
        <v>0</v>
      </c>
      <c r="D528" t="str">
        <f t="shared" si="10"/>
        <v>1</v>
      </c>
      <c r="E528" t="s">
        <v>362</v>
      </c>
      <c r="F528">
        <v>2025</v>
      </c>
      <c r="G528" s="240">
        <v>3.3500000000000002E-2</v>
      </c>
    </row>
    <row r="529" spans="1:7" ht="15" thickBot="1" x14ac:dyDescent="0.35">
      <c r="A529" t="s">
        <v>349</v>
      </c>
      <c r="B529" t="str">
        <v>Emisiones y combustible</v>
      </c>
      <c r="C529">
        <v>0</v>
      </c>
      <c r="D529" t="str">
        <f t="shared" si="10"/>
        <v>1</v>
      </c>
      <c r="E529" t="s">
        <v>362</v>
      </c>
      <c r="F529">
        <v>2025</v>
      </c>
      <c r="G529" s="240">
        <v>3.3300000000000003E-2</v>
      </c>
    </row>
    <row r="530" spans="1:7" ht="15" thickBot="1" x14ac:dyDescent="0.35">
      <c r="A530" t="s">
        <v>349</v>
      </c>
      <c r="B530" t="str">
        <v>Saneamiento básico</v>
      </c>
      <c r="C530">
        <v>0</v>
      </c>
      <c r="D530" t="str">
        <f t="shared" si="10"/>
        <v>1</v>
      </c>
      <c r="E530" t="s">
        <v>362</v>
      </c>
      <c r="F530">
        <v>2025</v>
      </c>
      <c r="G530" s="240">
        <v>3.3300000000000003E-2</v>
      </c>
    </row>
    <row r="531" spans="1:7" ht="15" thickBot="1" x14ac:dyDescent="0.35">
      <c r="A531" t="s">
        <v>349</v>
      </c>
      <c r="B531" t="str">
        <v>Inspecciones</v>
      </c>
      <c r="C531">
        <v>0</v>
      </c>
      <c r="D531" t="str">
        <f t="shared" si="10"/>
        <v>1</v>
      </c>
      <c r="E531" t="s">
        <v>362</v>
      </c>
      <c r="F531">
        <v>2025</v>
      </c>
      <c r="G531" s="240">
        <v>3.3300000000000003E-2</v>
      </c>
    </row>
    <row r="532" spans="1:7" ht="15" thickBot="1" x14ac:dyDescent="0.35">
      <c r="A532" t="s">
        <v>349</v>
      </c>
      <c r="B532" t="str">
        <v>Practicas</v>
      </c>
      <c r="C532">
        <v>0</v>
      </c>
      <c r="D532" t="str">
        <f t="shared" si="10"/>
        <v>1</v>
      </c>
      <c r="E532" t="s">
        <v>362</v>
      </c>
      <c r="F532">
        <v>2025</v>
      </c>
      <c r="G532" s="240">
        <v>3.3300000000000003E-2</v>
      </c>
    </row>
    <row r="533" spans="1:7" ht="15" thickBot="1" x14ac:dyDescent="0.35">
      <c r="A533" t="s">
        <v>349</v>
      </c>
      <c r="B533" t="str">
        <v>Formaciones</v>
      </c>
      <c r="C533">
        <v>0</v>
      </c>
      <c r="D533" t="str">
        <f t="shared" si="10"/>
        <v>1</v>
      </c>
      <c r="E533" t="s">
        <v>362</v>
      </c>
      <c r="F533">
        <v>2025</v>
      </c>
      <c r="G533" s="240">
        <v>3.3300000000000003E-2</v>
      </c>
    </row>
    <row r="534" spans="1:7" x14ac:dyDescent="0.3">
      <c r="A534" t="s">
        <v>349</v>
      </c>
      <c r="B534" t="str" cm="1">
        <f t="array" ref="B534:B592">'MTTO (2)'!C9:C67</f>
        <v>SIG-MG-01-RG-02 Matriz DOFA</v>
      </c>
      <c r="C534" cm="1">
        <f t="array" ref="C534:C592">'MTTO (2)'!M9:M67</f>
        <v>1</v>
      </c>
      <c r="D534" t="str">
        <f t="shared" si="10"/>
        <v>0</v>
      </c>
      <c r="E534" t="s">
        <v>363</v>
      </c>
      <c r="F534">
        <v>2025</v>
      </c>
      <c r="G534" s="227">
        <v>0.02</v>
      </c>
    </row>
    <row r="535" spans="1:7" ht="15" thickBot="1" x14ac:dyDescent="0.35">
      <c r="A535" t="s">
        <v>349</v>
      </c>
      <c r="B535" t="str">
        <v>Matriz de partes interesadas</v>
      </c>
      <c r="C535">
        <v>1</v>
      </c>
      <c r="D535" t="str">
        <f t="shared" si="10"/>
        <v>0</v>
      </c>
      <c r="E535" t="s">
        <v>363</v>
      </c>
      <c r="F535">
        <v>2025</v>
      </c>
      <c r="G535" s="228">
        <v>0.02</v>
      </c>
    </row>
    <row r="536" spans="1:7" x14ac:dyDescent="0.3">
      <c r="A536" t="s">
        <v>349</v>
      </c>
      <c r="B536" t="str">
        <v>Matriz de riesgos y oportunidades</v>
      </c>
      <c r="C536">
        <v>1</v>
      </c>
      <c r="D536" t="str">
        <f t="shared" si="10"/>
        <v>0</v>
      </c>
      <c r="E536" t="s">
        <v>363</v>
      </c>
      <c r="F536">
        <v>2025</v>
      </c>
      <c r="G536" s="237">
        <v>2.3300000000000001E-2</v>
      </c>
    </row>
    <row r="537" spans="1:7" x14ac:dyDescent="0.3">
      <c r="A537" t="s">
        <v>349</v>
      </c>
      <c r="B537" t="str">
        <v>Matriz de identificación de aspectos e impactos ambientales</v>
      </c>
      <c r="C537">
        <v>1</v>
      </c>
      <c r="D537" t="str">
        <f t="shared" si="10"/>
        <v>0</v>
      </c>
      <c r="E537" t="s">
        <v>363</v>
      </c>
      <c r="F537">
        <v>2025</v>
      </c>
      <c r="G537" s="237">
        <v>2.3300000000000001E-2</v>
      </c>
    </row>
    <row r="538" spans="1:7" ht="15" thickBot="1" x14ac:dyDescent="0.35">
      <c r="A538" t="s">
        <v>349</v>
      </c>
      <c r="B538" t="str">
        <v>Divulgación de la Matriz de identificación de aspectos e impactos ambientales</v>
      </c>
      <c r="C538">
        <v>1</v>
      </c>
      <c r="D538" t="str">
        <f t="shared" si="10"/>
        <v>0</v>
      </c>
      <c r="E538" t="s">
        <v>363</v>
      </c>
      <c r="F538">
        <v>2025</v>
      </c>
      <c r="G538" s="237">
        <v>2.3300000000000001E-2</v>
      </c>
    </row>
    <row r="539" spans="1:7" ht="15" thickBot="1" x14ac:dyDescent="0.35">
      <c r="A539" t="s">
        <v>349</v>
      </c>
      <c r="B539" t="str">
        <v>Presupuesto para la implementación del Sistema de Gestión Ambiental</v>
      </c>
      <c r="C539">
        <v>1</v>
      </c>
      <c r="D539" t="str">
        <f t="shared" si="10"/>
        <v>0</v>
      </c>
      <c r="E539" t="s">
        <v>363</v>
      </c>
      <c r="F539">
        <v>2025</v>
      </c>
      <c r="G539" s="231">
        <v>0.02</v>
      </c>
    </row>
    <row r="540" spans="1:7" ht="15" thickBot="1" x14ac:dyDescent="0.35">
      <c r="A540" t="s">
        <v>349</v>
      </c>
      <c r="B540" t="str">
        <v>Matriz de comunicaciones externas</v>
      </c>
      <c r="C540">
        <v>1</v>
      </c>
      <c r="D540" t="str">
        <f t="shared" si="10"/>
        <v>0</v>
      </c>
      <c r="E540" t="s">
        <v>363</v>
      </c>
      <c r="F540">
        <v>2025</v>
      </c>
      <c r="G540" s="231">
        <v>0.02</v>
      </c>
    </row>
    <row r="541" spans="1:7" ht="15" thickBot="1" x14ac:dyDescent="0.35">
      <c r="A541" t="s">
        <v>349</v>
      </c>
      <c r="B541" t="str">
        <v>Verificación de las instalaciones del centro de acopio</v>
      </c>
      <c r="C541">
        <v>0</v>
      </c>
      <c r="D541" t="str">
        <f t="shared" si="10"/>
        <v>1</v>
      </c>
      <c r="E541" t="s">
        <v>363</v>
      </c>
      <c r="F541">
        <v>2025</v>
      </c>
      <c r="G541" s="227">
        <v>0.01</v>
      </c>
    </row>
    <row r="542" spans="1:7" ht="15" thickBot="1" x14ac:dyDescent="0.35">
      <c r="A542" t="s">
        <v>349</v>
      </c>
      <c r="B542" t="str">
        <v xml:space="preserve">Aforo de residuos ordinarios </v>
      </c>
      <c r="C542">
        <v>0</v>
      </c>
      <c r="D542" t="str">
        <f t="shared" si="10"/>
        <v>1</v>
      </c>
      <c r="E542" t="s">
        <v>363</v>
      </c>
      <c r="F542">
        <v>2025</v>
      </c>
      <c r="G542" s="227">
        <v>0.01</v>
      </c>
    </row>
    <row r="543" spans="1:7" ht="15" thickBot="1" x14ac:dyDescent="0.35">
      <c r="A543" t="s">
        <v>349</v>
      </c>
      <c r="B543" t="str">
        <v>Orden y aseo del centro de acopio</v>
      </c>
      <c r="C543">
        <v>0</v>
      </c>
      <c r="D543" t="str">
        <f t="shared" si="10"/>
        <v>1</v>
      </c>
      <c r="E543" t="s">
        <v>363</v>
      </c>
      <c r="F543">
        <v>2025</v>
      </c>
      <c r="G543" s="227">
        <v>0.01</v>
      </c>
    </row>
    <row r="544" spans="1:7" ht="15" thickBot="1" x14ac:dyDescent="0.35">
      <c r="A544" t="s">
        <v>349</v>
      </c>
      <c r="B544" t="str">
        <v>Recolección de residuos aprovechables (SGA-PM-01-RG-02 Venta de material reciclable y/o donación)</v>
      </c>
      <c r="C544">
        <v>0</v>
      </c>
      <c r="D544" t="str">
        <f t="shared" si="10"/>
        <v>1</v>
      </c>
      <c r="E544" t="s">
        <v>363</v>
      </c>
      <c r="F544">
        <v>2025</v>
      </c>
      <c r="G544" s="227">
        <v>0.01</v>
      </c>
    </row>
    <row r="545" spans="1:7" ht="15" thickBot="1" x14ac:dyDescent="0.35">
      <c r="A545" t="s">
        <v>349</v>
      </c>
      <c r="B545" t="str">
        <v xml:space="preserve">Licencias de empresas de recolección , transporte y disposición de residuos peligrosos </v>
      </c>
      <c r="C545">
        <v>1</v>
      </c>
      <c r="D545" t="str">
        <f t="shared" si="10"/>
        <v>0</v>
      </c>
      <c r="E545" t="s">
        <v>363</v>
      </c>
      <c r="F545">
        <v>2025</v>
      </c>
      <c r="G545" s="227">
        <v>0.01</v>
      </c>
    </row>
    <row r="546" spans="1:7" ht="15" thickBot="1" x14ac:dyDescent="0.35">
      <c r="A546" t="s">
        <v>349</v>
      </c>
      <c r="B546" t="str">
        <v>Recoleccción de residuos peligrosos (SGA-PL-02-RG-01 Entrega y verificación  de residuos peligrosos)</v>
      </c>
      <c r="C546">
        <v>0</v>
      </c>
      <c r="D546" t="str">
        <f t="shared" si="10"/>
        <v>1</v>
      </c>
      <c r="E546" t="s">
        <v>363</v>
      </c>
      <c r="F546">
        <v>2025</v>
      </c>
      <c r="G546" s="227">
        <v>0.01</v>
      </c>
    </row>
    <row r="547" spans="1:7" ht="15" thickBot="1" x14ac:dyDescent="0.35">
      <c r="A547" t="s">
        <v>349</v>
      </c>
      <c r="B547" t="str">
        <v>Manifiestos de carga</v>
      </c>
      <c r="C547">
        <v>0</v>
      </c>
      <c r="D547" t="str">
        <f t="shared" si="10"/>
        <v>1</v>
      </c>
      <c r="E547" t="s">
        <v>363</v>
      </c>
      <c r="F547">
        <v>2025</v>
      </c>
      <c r="G547" s="227">
        <v>0.01</v>
      </c>
    </row>
    <row r="548" spans="1:7" ht="15" thickBot="1" x14ac:dyDescent="0.35">
      <c r="A548" t="s">
        <v>349</v>
      </c>
      <c r="B548" t="str">
        <v xml:space="preserve">Recolección de aguas residuales de baños portatiles </v>
      </c>
      <c r="C548">
        <v>0</v>
      </c>
      <c r="D548" t="str">
        <f t="shared" si="10"/>
        <v>1</v>
      </c>
      <c r="E548" t="s">
        <v>363</v>
      </c>
      <c r="F548">
        <v>2025</v>
      </c>
      <c r="G548" s="227">
        <v>0.01</v>
      </c>
    </row>
    <row r="549" spans="1:7" ht="15" thickBot="1" x14ac:dyDescent="0.35">
      <c r="A549" t="s">
        <v>349</v>
      </c>
      <c r="B549" t="str">
        <v>Actualización del registro SGA-PM-01-RG-01 Control de generación y disposición de residuos</v>
      </c>
      <c r="C549">
        <v>0</v>
      </c>
      <c r="D549" t="str">
        <f t="shared" si="10"/>
        <v>1</v>
      </c>
      <c r="E549" t="s">
        <v>363</v>
      </c>
      <c r="F549">
        <v>2025</v>
      </c>
      <c r="G549" s="227">
        <v>0.01</v>
      </c>
    </row>
    <row r="550" spans="1:7" x14ac:dyDescent="0.3">
      <c r="A550" t="s">
        <v>349</v>
      </c>
      <c r="B550" t="str">
        <v xml:space="preserve">Licencias y certificados de disposición final de los talleres que realizan mantenimiento a los vehiculos </v>
      </c>
      <c r="C550">
        <v>1</v>
      </c>
      <c r="D550" t="str">
        <f t="shared" si="10"/>
        <v>0</v>
      </c>
      <c r="E550" t="s">
        <v>363</v>
      </c>
      <c r="F550">
        <v>2025</v>
      </c>
      <c r="G550" s="227">
        <v>0.01</v>
      </c>
    </row>
    <row r="551" spans="1:7" x14ac:dyDescent="0.3">
      <c r="A551" t="s">
        <v>349</v>
      </c>
      <c r="B551" t="str">
        <v>Control de plagas (roedores)</v>
      </c>
      <c r="C551">
        <v>0</v>
      </c>
      <c r="D551" t="str">
        <f t="shared" si="10"/>
        <v>1</v>
      </c>
      <c r="E551" t="s">
        <v>363</v>
      </c>
      <c r="F551">
        <v>2025</v>
      </c>
      <c r="G551" s="238">
        <v>1.4E-2</v>
      </c>
    </row>
    <row r="552" spans="1:7" x14ac:dyDescent="0.3">
      <c r="A552" t="s">
        <v>349</v>
      </c>
      <c r="B552" t="str">
        <v>Fumigación general (Vectores)</v>
      </c>
      <c r="C552">
        <v>0</v>
      </c>
      <c r="D552" t="str">
        <f t="shared" si="10"/>
        <v>1</v>
      </c>
      <c r="E552" t="s">
        <v>363</v>
      </c>
      <c r="F552">
        <v>2025</v>
      </c>
      <c r="G552" s="238">
        <v>1.4E-2</v>
      </c>
    </row>
    <row r="553" spans="1:7" x14ac:dyDescent="0.3">
      <c r="A553" t="s">
        <v>349</v>
      </c>
      <c r="B553" t="str">
        <v>Lavado de tanques</v>
      </c>
      <c r="C553">
        <v>0</v>
      </c>
      <c r="D553" t="str">
        <f t="shared" ref="D553:D613" si="11">IF(C553=1,"0","1")</f>
        <v>1</v>
      </c>
      <c r="E553" t="s">
        <v>363</v>
      </c>
      <c r="F553">
        <v>2025</v>
      </c>
      <c r="G553" s="238">
        <v>1.4E-2</v>
      </c>
    </row>
    <row r="554" spans="1:7" x14ac:dyDescent="0.3">
      <c r="A554" t="s">
        <v>349</v>
      </c>
      <c r="B554" t="str">
        <v>Análisis e informe de agua potable (Laboratorio acreditado por el IDEAM)</v>
      </c>
      <c r="C554">
        <v>0</v>
      </c>
      <c r="D554" t="str">
        <f t="shared" si="11"/>
        <v>1</v>
      </c>
      <c r="E554" t="s">
        <v>363</v>
      </c>
      <c r="F554">
        <v>2025</v>
      </c>
      <c r="G554" s="238">
        <v>1.4E-2</v>
      </c>
    </row>
    <row r="555" spans="1:7" x14ac:dyDescent="0.3">
      <c r="A555" t="s">
        <v>349</v>
      </c>
      <c r="B555" t="str">
        <v>Mantenimiento de los filtros de agua de las instalaciones de la sede</v>
      </c>
      <c r="C555">
        <v>0</v>
      </c>
      <c r="D555" t="str">
        <f t="shared" si="11"/>
        <v>1</v>
      </c>
      <c r="E555" t="s">
        <v>363</v>
      </c>
      <c r="F555">
        <v>2025</v>
      </c>
      <c r="G555" s="238">
        <v>1.4E-2</v>
      </c>
    </row>
    <row r="556" spans="1:7" x14ac:dyDescent="0.3">
      <c r="A556" t="s">
        <v>349</v>
      </c>
      <c r="B556" t="str">
        <v>Proyectos para la disminuación del impacto ambiental</v>
      </c>
      <c r="C556">
        <v>0</v>
      </c>
      <c r="D556" t="str">
        <f t="shared" si="11"/>
        <v>1</v>
      </c>
      <c r="E556" t="s">
        <v>363</v>
      </c>
      <c r="F556">
        <v>2025</v>
      </c>
      <c r="G556" s="238">
        <v>6.6600000000000001E-3</v>
      </c>
    </row>
    <row r="557" spans="1:7" x14ac:dyDescent="0.3">
      <c r="A557" t="s">
        <v>349</v>
      </c>
      <c r="B557" t="str">
        <v>Campañas de toma de conciencia en el contrato</v>
      </c>
      <c r="C557">
        <v>0</v>
      </c>
      <c r="D557" t="str">
        <f t="shared" si="11"/>
        <v>1</v>
      </c>
      <c r="E557" t="s">
        <v>363</v>
      </c>
      <c r="F557">
        <v>2025</v>
      </c>
      <c r="G557" s="238">
        <v>6.6600000000000001E-3</v>
      </c>
    </row>
    <row r="558" spans="1:7" ht="15" thickBot="1" x14ac:dyDescent="0.35">
      <c r="A558" t="s">
        <v>349</v>
      </c>
      <c r="B558" t="str">
        <v>Charlas o divulgaciones en temas ambientales</v>
      </c>
      <c r="C558">
        <v>0</v>
      </c>
      <c r="D558" t="str">
        <f t="shared" si="11"/>
        <v>1</v>
      </c>
      <c r="E558" t="s">
        <v>363</v>
      </c>
      <c r="F558">
        <v>2025</v>
      </c>
      <c r="G558" s="238">
        <v>6.6600000000000001E-3</v>
      </c>
    </row>
    <row r="559" spans="1:7" ht="15" thickBot="1" x14ac:dyDescent="0.35">
      <c r="A559" t="s">
        <v>349</v>
      </c>
      <c r="B559" t="str">
        <v>Verificación de las revisiones tecnicomecanica de los vehiculos</v>
      </c>
      <c r="C559">
        <v>0</v>
      </c>
      <c r="D559" t="str">
        <f t="shared" si="11"/>
        <v>1</v>
      </c>
      <c r="E559" t="s">
        <v>363</v>
      </c>
      <c r="F559">
        <v>2025</v>
      </c>
      <c r="G559" s="236">
        <v>0.01</v>
      </c>
    </row>
    <row r="560" spans="1:7" ht="15" thickBot="1" x14ac:dyDescent="0.35">
      <c r="A560" t="s">
        <v>349</v>
      </c>
      <c r="B560" t="str">
        <v>Verificaciones de las revisiones tecnicomecanicas de las motos</v>
      </c>
      <c r="C560">
        <v>0</v>
      </c>
      <c r="D560" t="str">
        <f t="shared" si="11"/>
        <v>1</v>
      </c>
      <c r="E560" t="s">
        <v>363</v>
      </c>
      <c r="F560">
        <v>2025</v>
      </c>
      <c r="G560" s="236">
        <v>0.01</v>
      </c>
    </row>
    <row r="561" spans="1:7" ht="15" thickBot="1" x14ac:dyDescent="0.35">
      <c r="A561" t="s">
        <v>349</v>
      </c>
      <c r="B561" t="str">
        <v>Revisión de la información en la plataforma CAMPRO</v>
      </c>
      <c r="C561">
        <v>2</v>
      </c>
      <c r="D561" t="str">
        <f t="shared" si="11"/>
        <v>1</v>
      </c>
      <c r="E561" t="s">
        <v>363</v>
      </c>
      <c r="F561">
        <v>2025</v>
      </c>
      <c r="G561" s="236">
        <v>0.01</v>
      </c>
    </row>
    <row r="562" spans="1:7" x14ac:dyDescent="0.3">
      <c r="A562" t="s">
        <v>349</v>
      </c>
      <c r="B562" t="str">
        <v>Certificación ambiental para la habilitación de centros de diagnostico automotor - CDA</v>
      </c>
      <c r="C562">
        <v>0</v>
      </c>
      <c r="D562" t="str">
        <f t="shared" si="11"/>
        <v>1</v>
      </c>
      <c r="E562" t="s">
        <v>363</v>
      </c>
      <c r="F562">
        <v>2025</v>
      </c>
      <c r="G562" s="236">
        <v>0.01</v>
      </c>
    </row>
    <row r="563" spans="1:7" ht="15" thickBot="1" x14ac:dyDescent="0.35">
      <c r="A563" t="s">
        <v>349</v>
      </c>
      <c r="B563" t="str">
        <v>Combustibles</v>
      </c>
      <c r="C563">
        <v>0</v>
      </c>
      <c r="D563" t="str">
        <f t="shared" si="11"/>
        <v>1</v>
      </c>
      <c r="E563" t="s">
        <v>363</v>
      </c>
      <c r="F563">
        <v>2025</v>
      </c>
      <c r="G563" s="226">
        <v>0.01</v>
      </c>
    </row>
    <row r="564" spans="1:7" ht="15" thickBot="1" x14ac:dyDescent="0.35">
      <c r="A564" t="s">
        <v>349</v>
      </c>
      <c r="B564" t="str">
        <v>SSL-PM-02-RG-01 Matriz de Identificación sustancia quimica</v>
      </c>
      <c r="C564">
        <v>0</v>
      </c>
      <c r="D564" t="str">
        <f t="shared" si="11"/>
        <v>1</v>
      </c>
      <c r="E564" t="s">
        <v>363</v>
      </c>
      <c r="F564">
        <v>2025</v>
      </c>
      <c r="G564" s="240">
        <v>8.7500000000000008E-3</v>
      </c>
    </row>
    <row r="565" spans="1:7" ht="15" thickBot="1" x14ac:dyDescent="0.35">
      <c r="A565" t="s">
        <v>349</v>
      </c>
      <c r="B565" t="str">
        <v>Matriz de compatibilidad de acuerdo a las sustancias quimicas que se manejan</v>
      </c>
      <c r="C565">
        <v>0</v>
      </c>
      <c r="D565" t="str">
        <f t="shared" si="11"/>
        <v>1</v>
      </c>
      <c r="E565" t="s">
        <v>363</v>
      </c>
      <c r="F565">
        <v>2025</v>
      </c>
      <c r="G565" s="240">
        <v>8.7500000000000008E-3</v>
      </c>
    </row>
    <row r="566" spans="1:7" ht="15" thickBot="1" x14ac:dyDescent="0.35">
      <c r="A566" t="s">
        <v>349</v>
      </c>
      <c r="B566" t="str">
        <v>Verificación del almacenamiento de las sustancias quimicas de acuerdo al Sistema Globalmente Armonizado (Registro fotografico)</v>
      </c>
      <c r="C566">
        <v>0</v>
      </c>
      <c r="D566" t="str">
        <f t="shared" si="11"/>
        <v>1</v>
      </c>
      <c r="E566" t="s">
        <v>363</v>
      </c>
      <c r="F566">
        <v>2025</v>
      </c>
      <c r="G566" s="240">
        <v>8.7500000000000008E-3</v>
      </c>
    </row>
    <row r="567" spans="1:7" ht="15" thickBot="1" x14ac:dyDescent="0.35">
      <c r="A567" t="s">
        <v>349</v>
      </c>
      <c r="B567" t="str">
        <v>SSL-PM-02-RG-02 Etiquetado de las sustancias quimicas en la sede del proyecto (Servicios generales, almacen, TI, entre otras). (Registro fotografico)</v>
      </c>
      <c r="C567">
        <v>0</v>
      </c>
      <c r="D567" t="str">
        <f t="shared" si="11"/>
        <v>1</v>
      </c>
      <c r="E567" t="s">
        <v>363</v>
      </c>
      <c r="F567">
        <v>2025</v>
      </c>
      <c r="G567" s="240">
        <v>8.7500000000000008E-3</v>
      </c>
    </row>
    <row r="568" spans="1:7" ht="15" thickBot="1" x14ac:dyDescent="0.35">
      <c r="A568" t="s">
        <v>349</v>
      </c>
      <c r="B568" t="str">
        <v>Fichas de seguridad que se utilizan en el proyecto (Resolución 773 de 2021 - Decreto 1496 del 2018  y que cumplan de acuerdo a la NTC 4435)</v>
      </c>
      <c r="C568">
        <v>0</v>
      </c>
      <c r="D568" t="str">
        <f t="shared" si="11"/>
        <v>1</v>
      </c>
      <c r="E568" t="s">
        <v>363</v>
      </c>
      <c r="F568">
        <v>2025</v>
      </c>
      <c r="G568" s="240">
        <v>8.7500000000000008E-3</v>
      </c>
    </row>
    <row r="569" spans="1:7" ht="15" thickBot="1" x14ac:dyDescent="0.35">
      <c r="A569" t="s">
        <v>349</v>
      </c>
      <c r="B569" t="str">
        <v xml:space="preserve">SSL-PM-02-RG-02 Etiquetado de las sustancias quimicas en los vehiculos del proyecto  </v>
      </c>
      <c r="C569">
        <v>0</v>
      </c>
      <c r="D569" t="str">
        <f t="shared" si="11"/>
        <v>1</v>
      </c>
      <c r="E569" t="s">
        <v>363</v>
      </c>
      <c r="F569">
        <v>2025</v>
      </c>
      <c r="G569" s="240">
        <v>8.7500000000000008E-3</v>
      </c>
    </row>
    <row r="570" spans="1:7" ht="15" thickBot="1" x14ac:dyDescent="0.35">
      <c r="A570" t="s">
        <v>349</v>
      </c>
      <c r="B570" t="str">
        <v>SSL-PM-02-RG-03 Tarjeta de emergencia (para el transporte de sustancias quimicas)</v>
      </c>
      <c r="C570">
        <v>0</v>
      </c>
      <c r="D570" t="str">
        <f t="shared" si="11"/>
        <v>1</v>
      </c>
      <c r="E570" t="s">
        <v>363</v>
      </c>
      <c r="F570">
        <v>2025</v>
      </c>
      <c r="G570" s="240">
        <v>8.7500000000000008E-3</v>
      </c>
    </row>
    <row r="571" spans="1:7" ht="15" thickBot="1" x14ac:dyDescent="0.35">
      <c r="A571" t="s">
        <v>349</v>
      </c>
      <c r="B571" t="str">
        <v>Cumplimiento al rotulado de los vehiculos que transportan sustancias (Decreto 1609/2002)</v>
      </c>
      <c r="C571">
        <v>0</v>
      </c>
      <c r="D571" t="str">
        <f t="shared" si="11"/>
        <v>1</v>
      </c>
      <c r="E571" t="s">
        <v>363</v>
      </c>
      <c r="F571">
        <v>2025</v>
      </c>
      <c r="G571" s="240">
        <v>8.7500000000000008E-3</v>
      </c>
    </row>
    <row r="572" spans="1:7" ht="15" thickBot="1" x14ac:dyDescent="0.35">
      <c r="A572" t="s">
        <v>349</v>
      </c>
      <c r="B572" t="str">
        <v>SSL-PM-14-RG-05 Guion para el desarrollo del simulacro</v>
      </c>
      <c r="C572">
        <v>0</v>
      </c>
      <c r="D572" t="str">
        <f t="shared" si="11"/>
        <v>1</v>
      </c>
      <c r="E572" t="s">
        <v>363</v>
      </c>
      <c r="F572">
        <v>2025</v>
      </c>
      <c r="G572" s="240">
        <v>1.4E-2</v>
      </c>
    </row>
    <row r="573" spans="1:7" ht="15" thickBot="1" x14ac:dyDescent="0.35">
      <c r="A573" t="s">
        <v>349</v>
      </c>
      <c r="B573" t="str">
        <v>SGA-PR-02-RG-03 Informe de simulacro de emergencias ambientales.</v>
      </c>
      <c r="C573">
        <v>0</v>
      </c>
      <c r="D573" t="str">
        <f t="shared" si="11"/>
        <v>1</v>
      </c>
      <c r="E573" t="s">
        <v>363</v>
      </c>
      <c r="F573">
        <v>2025</v>
      </c>
      <c r="G573" s="240">
        <v>1.4E-2</v>
      </c>
    </row>
    <row r="574" spans="1:7" ht="15" thickBot="1" x14ac:dyDescent="0.35">
      <c r="A574" t="s">
        <v>349</v>
      </c>
      <c r="B574" t="str">
        <v>Documento donde se establece los PONS aplicables al contrato</v>
      </c>
      <c r="C574">
        <v>0</v>
      </c>
      <c r="D574" t="str">
        <f t="shared" si="11"/>
        <v>1</v>
      </c>
      <c r="E574" t="s">
        <v>363</v>
      </c>
      <c r="F574">
        <v>2025</v>
      </c>
      <c r="G574" s="240">
        <v>1.4E-2</v>
      </c>
    </row>
    <row r="575" spans="1:7" ht="15" thickBot="1" x14ac:dyDescent="0.35">
      <c r="A575" t="s">
        <v>349</v>
      </c>
      <c r="B575" t="str">
        <v>SGA-PR-02-RG-02 Investigación de causalidad de emergencias ambientales</v>
      </c>
      <c r="C575">
        <v>0</v>
      </c>
      <c r="D575" t="str">
        <f t="shared" si="11"/>
        <v>1</v>
      </c>
      <c r="E575" t="s">
        <v>363</v>
      </c>
      <c r="F575">
        <v>2025</v>
      </c>
      <c r="G575" s="240">
        <v>1.4E-2</v>
      </c>
    </row>
    <row r="576" spans="1:7" ht="15" thickBot="1" x14ac:dyDescent="0.35">
      <c r="A576" t="s">
        <v>349</v>
      </c>
      <c r="B576" t="str">
        <v>SGA-PR-02-RG-04 Base de incidentes ambientales</v>
      </c>
      <c r="C576">
        <v>0</v>
      </c>
      <c r="D576" t="str">
        <f t="shared" si="11"/>
        <v>1</v>
      </c>
      <c r="E576" t="s">
        <v>363</v>
      </c>
      <c r="F576">
        <v>2025</v>
      </c>
      <c r="G576" s="240">
        <v>1.4E-2</v>
      </c>
    </row>
    <row r="577" spans="1:7" ht="15" thickBot="1" x14ac:dyDescent="0.35">
      <c r="A577" t="s">
        <v>349</v>
      </c>
      <c r="B577" t="str">
        <v>Inducción y reinducción</v>
      </c>
      <c r="C577">
        <v>0</v>
      </c>
      <c r="D577" t="str">
        <f t="shared" si="11"/>
        <v>1</v>
      </c>
      <c r="E577" t="s">
        <v>363</v>
      </c>
      <c r="F577">
        <v>2025</v>
      </c>
      <c r="G577" s="227">
        <v>0.05</v>
      </c>
    </row>
    <row r="578" spans="1:7" ht="15" thickBot="1" x14ac:dyDescent="0.35">
      <c r="A578" t="s">
        <v>349</v>
      </c>
      <c r="B578" t="str">
        <v>Inspecciones ambiental en terreno</v>
      </c>
      <c r="C578">
        <v>0</v>
      </c>
      <c r="D578" t="str">
        <f t="shared" si="11"/>
        <v>1</v>
      </c>
      <c r="E578" t="s">
        <v>363</v>
      </c>
      <c r="F578">
        <v>2025</v>
      </c>
      <c r="G578" s="248">
        <v>2.3300000000000001E-2</v>
      </c>
    </row>
    <row r="579" spans="1:7" ht="15" thickBot="1" x14ac:dyDescent="0.35">
      <c r="A579" t="s">
        <v>349</v>
      </c>
      <c r="B579" t="str">
        <v>Inspecciones de kit de derrames</v>
      </c>
      <c r="C579">
        <v>0</v>
      </c>
      <c r="D579" t="str">
        <f t="shared" si="11"/>
        <v>1</v>
      </c>
      <c r="E579" t="s">
        <v>363</v>
      </c>
      <c r="F579">
        <v>2025</v>
      </c>
      <c r="G579" s="248">
        <v>2.3300000000000001E-2</v>
      </c>
    </row>
    <row r="580" spans="1:7" ht="15" thickBot="1" x14ac:dyDescent="0.35">
      <c r="A580" t="s">
        <v>349</v>
      </c>
      <c r="B580" t="str">
        <v>Inspecciones localivas ambientales</v>
      </c>
      <c r="C580">
        <v>0</v>
      </c>
      <c r="D580" t="str">
        <f t="shared" si="11"/>
        <v>1</v>
      </c>
      <c r="E580" t="s">
        <v>363</v>
      </c>
      <c r="F580">
        <v>2025</v>
      </c>
      <c r="G580" s="240">
        <v>2.3300000000000001E-2</v>
      </c>
    </row>
    <row r="581" spans="1:7" x14ac:dyDescent="0.3">
      <c r="A581" t="s">
        <v>349</v>
      </c>
      <c r="B581" t="str">
        <v>Informe del desempeño ambiental del contrato (Indicadores, practicas sostenibles, hallazgos, entre otros)</v>
      </c>
      <c r="C581">
        <v>0</v>
      </c>
      <c r="D581" t="str">
        <f t="shared" si="11"/>
        <v>1</v>
      </c>
      <c r="E581" t="s">
        <v>363</v>
      </c>
      <c r="F581">
        <v>2025</v>
      </c>
      <c r="G581" s="248">
        <v>3.5000000000000003E-2</v>
      </c>
    </row>
    <row r="582" spans="1:7" ht="15" thickBot="1" x14ac:dyDescent="0.35">
      <c r="A582" t="s">
        <v>349</v>
      </c>
      <c r="B582" t="str">
        <v>Comunicación del desempeño ambiental a colaboradores</v>
      </c>
      <c r="C582">
        <v>0</v>
      </c>
      <c r="D582" t="str">
        <f t="shared" si="11"/>
        <v>1</v>
      </c>
      <c r="E582" t="s">
        <v>363</v>
      </c>
      <c r="F582">
        <v>2025</v>
      </c>
      <c r="G582" s="249">
        <v>3.5000000000000003E-2</v>
      </c>
    </row>
    <row r="583" spans="1:7" ht="15" thickBot="1" x14ac:dyDescent="0.35">
      <c r="A583" t="s">
        <v>349</v>
      </c>
      <c r="B583" t="str">
        <v>SGA-PL-01-RG-05 Lista de chequeo de cumplimiento ambiental de proveedores (Sustancias quimicas, Saneamiento básico, Residuos peligrosos, RCD, CDA, Estaciones de servicio, Laboratorios - Cromatografia; entre otros)</v>
      </c>
      <c r="C583">
        <v>0</v>
      </c>
      <c r="D583" t="str">
        <f t="shared" si="11"/>
        <v>1</v>
      </c>
      <c r="E583" t="s">
        <v>363</v>
      </c>
      <c r="F583">
        <v>2025</v>
      </c>
      <c r="G583" s="248">
        <v>5.0000000000000001E-3</v>
      </c>
    </row>
    <row r="584" spans="1:7" ht="15" thickBot="1" x14ac:dyDescent="0.35">
      <c r="A584" t="s">
        <v>349</v>
      </c>
      <c r="B584" t="str">
        <v>Soportes del cumplimiento ambiental de cada proveedor</v>
      </c>
      <c r="C584">
        <v>0</v>
      </c>
      <c r="D584" t="str">
        <f t="shared" si="11"/>
        <v>1</v>
      </c>
      <c r="E584" t="s">
        <v>363</v>
      </c>
      <c r="F584">
        <v>2025</v>
      </c>
      <c r="G584" s="248">
        <v>5.0000000000000001E-3</v>
      </c>
    </row>
    <row r="585" spans="1:7" ht="15" thickBot="1" x14ac:dyDescent="0.35">
      <c r="A585" t="s">
        <v>349</v>
      </c>
      <c r="B585" t="str">
        <v>Seguimiento y Control Acciones Correctivas y Oportunidades de Mejora</v>
      </c>
      <c r="C585">
        <v>0</v>
      </c>
      <c r="D585" t="str">
        <f t="shared" si="11"/>
        <v>1</v>
      </c>
      <c r="E585" t="s">
        <v>363</v>
      </c>
      <c r="F585">
        <v>2025</v>
      </c>
      <c r="G585" s="248">
        <v>3.5000000000000003E-2</v>
      </c>
    </row>
    <row r="586" spans="1:7" ht="15" thickBot="1" x14ac:dyDescent="0.35">
      <c r="A586" t="s">
        <v>349</v>
      </c>
      <c r="B586" t="str">
        <v>Evidencias de cierre de hallazgo</v>
      </c>
      <c r="C586">
        <v>0</v>
      </c>
      <c r="D586" t="str">
        <f t="shared" si="11"/>
        <v>1</v>
      </c>
      <c r="E586" t="s">
        <v>363</v>
      </c>
      <c r="F586">
        <v>2025</v>
      </c>
      <c r="G586" s="248">
        <v>3.5000000000000003E-2</v>
      </c>
    </row>
    <row r="587" spans="1:7" ht="15" thickBot="1" x14ac:dyDescent="0.35">
      <c r="A587" t="s">
        <v>349</v>
      </c>
      <c r="B587" t="str">
        <v>Residuos</v>
      </c>
      <c r="C587">
        <v>0</v>
      </c>
      <c r="D587" t="str">
        <f t="shared" si="11"/>
        <v>1</v>
      </c>
      <c r="E587" t="s">
        <v>363</v>
      </c>
      <c r="F587">
        <v>2025</v>
      </c>
      <c r="G587" s="240">
        <v>3.3500000000000002E-2</v>
      </c>
    </row>
    <row r="588" spans="1:7" ht="15" thickBot="1" x14ac:dyDescent="0.35">
      <c r="A588" t="s">
        <v>349</v>
      </c>
      <c r="B588" t="str">
        <v>Emisiones y combustible</v>
      </c>
      <c r="C588">
        <v>0</v>
      </c>
      <c r="D588" t="str">
        <f t="shared" si="11"/>
        <v>1</v>
      </c>
      <c r="E588" t="s">
        <v>363</v>
      </c>
      <c r="F588">
        <v>2025</v>
      </c>
      <c r="G588" s="240">
        <v>3.3300000000000003E-2</v>
      </c>
    </row>
    <row r="589" spans="1:7" ht="15" thickBot="1" x14ac:dyDescent="0.35">
      <c r="A589" t="s">
        <v>349</v>
      </c>
      <c r="B589" t="str">
        <v>Saneamiento básico</v>
      </c>
      <c r="C589">
        <v>0</v>
      </c>
      <c r="D589" t="str">
        <f t="shared" si="11"/>
        <v>1</v>
      </c>
      <c r="E589" t="s">
        <v>363</v>
      </c>
      <c r="F589">
        <v>2025</v>
      </c>
      <c r="G589" s="240">
        <v>3.3300000000000003E-2</v>
      </c>
    </row>
    <row r="590" spans="1:7" ht="15" thickBot="1" x14ac:dyDescent="0.35">
      <c r="A590" t="s">
        <v>349</v>
      </c>
      <c r="B590" t="str">
        <v>Inspecciones</v>
      </c>
      <c r="C590">
        <v>0</v>
      </c>
      <c r="D590" t="str">
        <f t="shared" si="11"/>
        <v>1</v>
      </c>
      <c r="E590" t="s">
        <v>363</v>
      </c>
      <c r="F590">
        <v>2025</v>
      </c>
      <c r="G590" s="240">
        <v>3.3300000000000003E-2</v>
      </c>
    </row>
    <row r="591" spans="1:7" ht="15" thickBot="1" x14ac:dyDescent="0.35">
      <c r="A591" t="s">
        <v>349</v>
      </c>
      <c r="B591" t="str">
        <v>Practicas</v>
      </c>
      <c r="C591">
        <v>0</v>
      </c>
      <c r="D591" t="str">
        <f t="shared" si="11"/>
        <v>1</v>
      </c>
      <c r="E591" t="s">
        <v>363</v>
      </c>
      <c r="F591">
        <v>2025</v>
      </c>
      <c r="G591" s="240">
        <v>3.3300000000000003E-2</v>
      </c>
    </row>
    <row r="592" spans="1:7" ht="15" thickBot="1" x14ac:dyDescent="0.35">
      <c r="A592" t="s">
        <v>349</v>
      </c>
      <c r="B592" t="str">
        <v>Formaciones</v>
      </c>
      <c r="C592">
        <v>0</v>
      </c>
      <c r="D592" t="str">
        <f t="shared" si="11"/>
        <v>1</v>
      </c>
      <c r="E592" t="s">
        <v>363</v>
      </c>
      <c r="F592">
        <v>2025</v>
      </c>
      <c r="G592" s="240">
        <v>3.3300000000000003E-2</v>
      </c>
    </row>
    <row r="593" spans="1:7" x14ac:dyDescent="0.3">
      <c r="A593" t="s">
        <v>349</v>
      </c>
      <c r="B593" t="str" cm="1">
        <f t="array" ref="B593:B651">'MTTO (2)'!C9:C67</f>
        <v>SIG-MG-01-RG-02 Matriz DOFA</v>
      </c>
      <c r="C593" cm="1">
        <f t="array" ref="C593:C651">'MTTO (2)'!N9:N67</f>
        <v>1</v>
      </c>
      <c r="D593" t="str">
        <f t="shared" si="11"/>
        <v>0</v>
      </c>
      <c r="E593" t="s">
        <v>323</v>
      </c>
      <c r="F593">
        <v>2025</v>
      </c>
      <c r="G593" s="227">
        <v>0.02</v>
      </c>
    </row>
    <row r="594" spans="1:7" ht="15" thickBot="1" x14ac:dyDescent="0.35">
      <c r="A594" t="s">
        <v>349</v>
      </c>
      <c r="B594" t="str">
        <v>Matriz de partes interesadas</v>
      </c>
      <c r="C594">
        <v>1</v>
      </c>
      <c r="D594" t="str">
        <f t="shared" si="11"/>
        <v>0</v>
      </c>
      <c r="E594" t="s">
        <v>323</v>
      </c>
      <c r="F594">
        <v>2025</v>
      </c>
      <c r="G594" s="228">
        <v>0.02</v>
      </c>
    </row>
    <row r="595" spans="1:7" x14ac:dyDescent="0.3">
      <c r="A595" t="s">
        <v>349</v>
      </c>
      <c r="B595" t="str">
        <v>Matriz de riesgos y oportunidades</v>
      </c>
      <c r="C595">
        <v>1</v>
      </c>
      <c r="D595" t="str">
        <f t="shared" si="11"/>
        <v>0</v>
      </c>
      <c r="E595" t="s">
        <v>323</v>
      </c>
      <c r="F595">
        <v>2025</v>
      </c>
      <c r="G595" s="237">
        <v>2.3300000000000001E-2</v>
      </c>
    </row>
    <row r="596" spans="1:7" x14ac:dyDescent="0.3">
      <c r="A596" t="s">
        <v>349</v>
      </c>
      <c r="B596" t="str">
        <v>Matriz de identificación de aspectos e impactos ambientales</v>
      </c>
      <c r="C596">
        <v>1</v>
      </c>
      <c r="D596" t="str">
        <f t="shared" si="11"/>
        <v>0</v>
      </c>
      <c r="E596" t="s">
        <v>323</v>
      </c>
      <c r="F596">
        <v>2025</v>
      </c>
      <c r="G596" s="237">
        <v>2.3300000000000001E-2</v>
      </c>
    </row>
    <row r="597" spans="1:7" ht="15" thickBot="1" x14ac:dyDescent="0.35">
      <c r="A597" t="s">
        <v>349</v>
      </c>
      <c r="B597" t="str">
        <v>Divulgación de la Matriz de identificación de aspectos e impactos ambientales</v>
      </c>
      <c r="C597">
        <v>1</v>
      </c>
      <c r="D597" t="str">
        <f t="shared" si="11"/>
        <v>0</v>
      </c>
      <c r="E597" t="s">
        <v>323</v>
      </c>
      <c r="F597">
        <v>2025</v>
      </c>
      <c r="G597" s="237">
        <v>2.3300000000000001E-2</v>
      </c>
    </row>
    <row r="598" spans="1:7" ht="15" thickBot="1" x14ac:dyDescent="0.35">
      <c r="A598" t="s">
        <v>349</v>
      </c>
      <c r="B598" t="str">
        <v>Presupuesto para la implementación del Sistema de Gestión Ambiental</v>
      </c>
      <c r="C598">
        <v>1</v>
      </c>
      <c r="D598" t="str">
        <f t="shared" si="11"/>
        <v>0</v>
      </c>
      <c r="E598" t="s">
        <v>323</v>
      </c>
      <c r="F598">
        <v>2025</v>
      </c>
      <c r="G598" s="231">
        <v>0.02</v>
      </c>
    </row>
    <row r="599" spans="1:7" ht="15" thickBot="1" x14ac:dyDescent="0.35">
      <c r="A599" t="s">
        <v>349</v>
      </c>
      <c r="B599" t="str">
        <v>Matriz de comunicaciones externas</v>
      </c>
      <c r="C599">
        <v>1</v>
      </c>
      <c r="D599" t="str">
        <f t="shared" si="11"/>
        <v>0</v>
      </c>
      <c r="E599" t="s">
        <v>323</v>
      </c>
      <c r="F599">
        <v>2025</v>
      </c>
      <c r="G599" s="231">
        <v>0.02</v>
      </c>
    </row>
    <row r="600" spans="1:7" ht="15" thickBot="1" x14ac:dyDescent="0.35">
      <c r="A600" t="s">
        <v>349</v>
      </c>
      <c r="B600" t="str">
        <v>Verificación de las instalaciones del centro de acopio</v>
      </c>
      <c r="C600">
        <v>0</v>
      </c>
      <c r="D600" t="str">
        <f t="shared" si="11"/>
        <v>1</v>
      </c>
      <c r="E600" t="s">
        <v>323</v>
      </c>
      <c r="F600">
        <v>2025</v>
      </c>
      <c r="G600" s="227">
        <v>0.01</v>
      </c>
    </row>
    <row r="601" spans="1:7" ht="15" thickBot="1" x14ac:dyDescent="0.35">
      <c r="A601" t="s">
        <v>349</v>
      </c>
      <c r="B601" t="str">
        <v xml:space="preserve">Aforo de residuos ordinarios </v>
      </c>
      <c r="C601">
        <v>0</v>
      </c>
      <c r="D601" t="str">
        <f t="shared" si="11"/>
        <v>1</v>
      </c>
      <c r="E601" t="s">
        <v>323</v>
      </c>
      <c r="F601">
        <v>2025</v>
      </c>
      <c r="G601" s="227">
        <v>0.01</v>
      </c>
    </row>
    <row r="602" spans="1:7" ht="15" thickBot="1" x14ac:dyDescent="0.35">
      <c r="A602" t="s">
        <v>349</v>
      </c>
      <c r="B602" t="str">
        <v>Orden y aseo del centro de acopio</v>
      </c>
      <c r="C602">
        <v>0</v>
      </c>
      <c r="D602" t="str">
        <f t="shared" si="11"/>
        <v>1</v>
      </c>
      <c r="E602" t="s">
        <v>323</v>
      </c>
      <c r="F602">
        <v>2025</v>
      </c>
      <c r="G602" s="227">
        <v>0.01</v>
      </c>
    </row>
    <row r="603" spans="1:7" ht="15" thickBot="1" x14ac:dyDescent="0.35">
      <c r="A603" t="s">
        <v>349</v>
      </c>
      <c r="B603" t="str">
        <v>Recolección de residuos aprovechables (SGA-PM-01-RG-02 Venta de material reciclable y/o donación)</v>
      </c>
      <c r="C603">
        <v>0</v>
      </c>
      <c r="D603" t="str">
        <f t="shared" si="11"/>
        <v>1</v>
      </c>
      <c r="E603" t="s">
        <v>323</v>
      </c>
      <c r="F603">
        <v>2025</v>
      </c>
      <c r="G603" s="227">
        <v>0.01</v>
      </c>
    </row>
    <row r="604" spans="1:7" ht="15" thickBot="1" x14ac:dyDescent="0.35">
      <c r="A604" t="s">
        <v>349</v>
      </c>
      <c r="B604" t="str">
        <v xml:space="preserve">Licencias de empresas de recolección , transporte y disposición de residuos peligrosos </v>
      </c>
      <c r="C604">
        <v>1</v>
      </c>
      <c r="D604" t="str">
        <f t="shared" si="11"/>
        <v>0</v>
      </c>
      <c r="E604" t="s">
        <v>323</v>
      </c>
      <c r="F604">
        <v>2025</v>
      </c>
      <c r="G604" s="227">
        <v>0.01</v>
      </c>
    </row>
    <row r="605" spans="1:7" ht="15" thickBot="1" x14ac:dyDescent="0.35">
      <c r="A605" t="s">
        <v>349</v>
      </c>
      <c r="B605" t="str">
        <v>Recoleccción de residuos peligrosos (SGA-PL-02-RG-01 Entrega y verificación  de residuos peligrosos)</v>
      </c>
      <c r="C605">
        <v>0</v>
      </c>
      <c r="D605" t="str">
        <f t="shared" si="11"/>
        <v>1</v>
      </c>
      <c r="E605" t="s">
        <v>323</v>
      </c>
      <c r="F605">
        <v>2025</v>
      </c>
      <c r="G605" s="227">
        <v>0.01</v>
      </c>
    </row>
    <row r="606" spans="1:7" ht="15" thickBot="1" x14ac:dyDescent="0.35">
      <c r="A606" t="s">
        <v>349</v>
      </c>
      <c r="B606" t="str">
        <v>Manifiestos de carga</v>
      </c>
      <c r="C606">
        <v>0</v>
      </c>
      <c r="D606" t="str">
        <f t="shared" si="11"/>
        <v>1</v>
      </c>
      <c r="E606" t="s">
        <v>323</v>
      </c>
      <c r="F606">
        <v>2025</v>
      </c>
      <c r="G606" s="227">
        <v>0.01</v>
      </c>
    </row>
    <row r="607" spans="1:7" ht="15" thickBot="1" x14ac:dyDescent="0.35">
      <c r="A607" t="s">
        <v>349</v>
      </c>
      <c r="B607" t="str">
        <v xml:space="preserve">Recolección de aguas residuales de baños portatiles </v>
      </c>
      <c r="C607">
        <v>0</v>
      </c>
      <c r="D607" t="str">
        <f t="shared" si="11"/>
        <v>1</v>
      </c>
      <c r="E607" t="s">
        <v>323</v>
      </c>
      <c r="F607">
        <v>2025</v>
      </c>
      <c r="G607" s="227">
        <v>0.01</v>
      </c>
    </row>
    <row r="608" spans="1:7" ht="15" thickBot="1" x14ac:dyDescent="0.35">
      <c r="A608" t="s">
        <v>349</v>
      </c>
      <c r="B608" t="str">
        <v>Actualización del registro SGA-PM-01-RG-01 Control de generación y disposición de residuos</v>
      </c>
      <c r="C608">
        <v>0</v>
      </c>
      <c r="D608" t="str">
        <f t="shared" si="11"/>
        <v>1</v>
      </c>
      <c r="E608" t="s">
        <v>323</v>
      </c>
      <c r="F608">
        <v>2025</v>
      </c>
      <c r="G608" s="227">
        <v>0.01</v>
      </c>
    </row>
    <row r="609" spans="1:7" x14ac:dyDescent="0.3">
      <c r="A609" t="s">
        <v>349</v>
      </c>
      <c r="B609" t="str">
        <v xml:space="preserve">Licencias y certificados de disposición final de los talleres que realizan mantenimiento a los vehiculos </v>
      </c>
      <c r="C609">
        <v>1</v>
      </c>
      <c r="D609" t="str">
        <f t="shared" si="11"/>
        <v>0</v>
      </c>
      <c r="E609" t="s">
        <v>323</v>
      </c>
      <c r="F609">
        <v>2025</v>
      </c>
      <c r="G609" s="227">
        <v>0.01</v>
      </c>
    </row>
    <row r="610" spans="1:7" x14ac:dyDescent="0.3">
      <c r="A610" t="s">
        <v>349</v>
      </c>
      <c r="B610" t="str">
        <v>Control de plagas (roedores)</v>
      </c>
      <c r="C610">
        <v>0</v>
      </c>
      <c r="D610" t="str">
        <f t="shared" si="11"/>
        <v>1</v>
      </c>
      <c r="E610" t="s">
        <v>323</v>
      </c>
      <c r="F610">
        <v>2025</v>
      </c>
      <c r="G610" s="238">
        <v>1.4E-2</v>
      </c>
    </row>
    <row r="611" spans="1:7" x14ac:dyDescent="0.3">
      <c r="A611" t="s">
        <v>349</v>
      </c>
      <c r="B611" t="str">
        <v>Fumigación general (Vectores)</v>
      </c>
      <c r="C611">
        <v>0</v>
      </c>
      <c r="D611" t="str">
        <f t="shared" si="11"/>
        <v>1</v>
      </c>
      <c r="E611" t="s">
        <v>323</v>
      </c>
      <c r="F611">
        <v>2025</v>
      </c>
      <c r="G611" s="238">
        <v>1.4E-2</v>
      </c>
    </row>
    <row r="612" spans="1:7" x14ac:dyDescent="0.3">
      <c r="A612" t="s">
        <v>349</v>
      </c>
      <c r="B612" t="str">
        <v>Lavado de tanques</v>
      </c>
      <c r="C612">
        <v>0</v>
      </c>
      <c r="D612" t="str">
        <f t="shared" si="11"/>
        <v>1</v>
      </c>
      <c r="E612" t="s">
        <v>323</v>
      </c>
      <c r="F612">
        <v>2025</v>
      </c>
      <c r="G612" s="238">
        <v>1.4E-2</v>
      </c>
    </row>
    <row r="613" spans="1:7" x14ac:dyDescent="0.3">
      <c r="A613" t="s">
        <v>349</v>
      </c>
      <c r="B613" t="str">
        <v>Análisis e informe de agua potable (Laboratorio acreditado por el IDEAM)</v>
      </c>
      <c r="C613">
        <v>0</v>
      </c>
      <c r="D613" t="str">
        <f t="shared" si="11"/>
        <v>1</v>
      </c>
      <c r="E613" t="s">
        <v>323</v>
      </c>
      <c r="F613">
        <v>2025</v>
      </c>
      <c r="G613" s="238">
        <v>1.4E-2</v>
      </c>
    </row>
    <row r="614" spans="1:7" x14ac:dyDescent="0.3">
      <c r="A614" t="s">
        <v>349</v>
      </c>
      <c r="B614" t="str">
        <v>Mantenimiento de los filtros de agua de las instalaciones de la sede</v>
      </c>
      <c r="C614">
        <v>0</v>
      </c>
      <c r="D614" t="str">
        <f t="shared" ref="D614:D674" si="12">IF(C614=1,"0","1")</f>
        <v>1</v>
      </c>
      <c r="E614" t="s">
        <v>323</v>
      </c>
      <c r="F614">
        <v>2025</v>
      </c>
      <c r="G614" s="238">
        <v>1.4E-2</v>
      </c>
    </row>
    <row r="615" spans="1:7" x14ac:dyDescent="0.3">
      <c r="A615" t="s">
        <v>349</v>
      </c>
      <c r="B615" t="str">
        <v>Proyectos para la disminuación del impacto ambiental</v>
      </c>
      <c r="C615">
        <v>0</v>
      </c>
      <c r="D615" t="str">
        <f t="shared" si="12"/>
        <v>1</v>
      </c>
      <c r="E615" t="s">
        <v>323</v>
      </c>
      <c r="F615">
        <v>2025</v>
      </c>
      <c r="G615" s="238">
        <v>6.6600000000000001E-3</v>
      </c>
    </row>
    <row r="616" spans="1:7" x14ac:dyDescent="0.3">
      <c r="A616" t="s">
        <v>349</v>
      </c>
      <c r="B616" t="str">
        <v>Campañas de toma de conciencia en el contrato</v>
      </c>
      <c r="C616">
        <v>0</v>
      </c>
      <c r="D616" t="str">
        <f t="shared" si="12"/>
        <v>1</v>
      </c>
      <c r="E616" t="s">
        <v>323</v>
      </c>
      <c r="F616">
        <v>2025</v>
      </c>
      <c r="G616" s="238">
        <v>6.6600000000000001E-3</v>
      </c>
    </row>
    <row r="617" spans="1:7" ht="15" thickBot="1" x14ac:dyDescent="0.35">
      <c r="A617" t="s">
        <v>349</v>
      </c>
      <c r="B617" t="str">
        <v>Charlas o divulgaciones en temas ambientales</v>
      </c>
      <c r="C617">
        <v>0</v>
      </c>
      <c r="D617" t="str">
        <f t="shared" si="12"/>
        <v>1</v>
      </c>
      <c r="E617" t="s">
        <v>323</v>
      </c>
      <c r="F617">
        <v>2025</v>
      </c>
      <c r="G617" s="238">
        <v>6.6600000000000001E-3</v>
      </c>
    </row>
    <row r="618" spans="1:7" ht="15" thickBot="1" x14ac:dyDescent="0.35">
      <c r="A618" t="s">
        <v>349</v>
      </c>
      <c r="B618" t="str">
        <v>Verificación de las revisiones tecnicomecanica de los vehiculos</v>
      </c>
      <c r="C618">
        <v>0</v>
      </c>
      <c r="D618" t="str">
        <f t="shared" si="12"/>
        <v>1</v>
      </c>
      <c r="E618" t="s">
        <v>323</v>
      </c>
      <c r="F618">
        <v>2025</v>
      </c>
      <c r="G618" s="236">
        <v>0.01</v>
      </c>
    </row>
    <row r="619" spans="1:7" ht="15" thickBot="1" x14ac:dyDescent="0.35">
      <c r="A619" t="s">
        <v>349</v>
      </c>
      <c r="B619" t="str">
        <v>Verificaciones de las revisiones tecnicomecanicas de las motos</v>
      </c>
      <c r="C619">
        <v>0</v>
      </c>
      <c r="D619" t="str">
        <f t="shared" si="12"/>
        <v>1</v>
      </c>
      <c r="E619" t="s">
        <v>323</v>
      </c>
      <c r="F619">
        <v>2025</v>
      </c>
      <c r="G619" s="236">
        <v>0.01</v>
      </c>
    </row>
    <row r="620" spans="1:7" ht="15" thickBot="1" x14ac:dyDescent="0.35">
      <c r="A620" t="s">
        <v>349</v>
      </c>
      <c r="B620" t="str">
        <v>Revisión de la información en la plataforma CAMPRO</v>
      </c>
      <c r="C620">
        <v>0</v>
      </c>
      <c r="D620" t="str">
        <f t="shared" si="12"/>
        <v>1</v>
      </c>
      <c r="E620" t="s">
        <v>323</v>
      </c>
      <c r="F620">
        <v>2025</v>
      </c>
      <c r="G620" s="236">
        <v>0.01</v>
      </c>
    </row>
    <row r="621" spans="1:7" x14ac:dyDescent="0.3">
      <c r="A621" t="s">
        <v>349</v>
      </c>
      <c r="B621" t="str">
        <v>Certificación ambiental para la habilitación de centros de diagnostico automotor - CDA</v>
      </c>
      <c r="C621">
        <v>0</v>
      </c>
      <c r="D621" t="str">
        <f t="shared" si="12"/>
        <v>1</v>
      </c>
      <c r="E621" t="s">
        <v>323</v>
      </c>
      <c r="F621">
        <v>2025</v>
      </c>
      <c r="G621" s="236">
        <v>0.01</v>
      </c>
    </row>
    <row r="622" spans="1:7" ht="15" thickBot="1" x14ac:dyDescent="0.35">
      <c r="A622" t="s">
        <v>349</v>
      </c>
      <c r="B622" t="str">
        <v>Combustibles</v>
      </c>
      <c r="C622">
        <v>0</v>
      </c>
      <c r="D622" t="str">
        <f t="shared" si="12"/>
        <v>1</v>
      </c>
      <c r="E622" t="s">
        <v>323</v>
      </c>
      <c r="F622">
        <v>2025</v>
      </c>
      <c r="G622" s="226">
        <v>0.01</v>
      </c>
    </row>
    <row r="623" spans="1:7" ht="15" thickBot="1" x14ac:dyDescent="0.35">
      <c r="A623" t="s">
        <v>349</v>
      </c>
      <c r="B623" t="str">
        <v>SSL-PM-02-RG-01 Matriz de Identificación sustancia quimica</v>
      </c>
      <c r="C623">
        <v>0</v>
      </c>
      <c r="D623" t="str">
        <f t="shared" si="12"/>
        <v>1</v>
      </c>
      <c r="E623" t="s">
        <v>323</v>
      </c>
      <c r="F623">
        <v>2025</v>
      </c>
      <c r="G623" s="240">
        <v>8.7500000000000008E-3</v>
      </c>
    </row>
    <row r="624" spans="1:7" ht="15" thickBot="1" x14ac:dyDescent="0.35">
      <c r="A624" t="s">
        <v>349</v>
      </c>
      <c r="B624" t="str">
        <v>Matriz de compatibilidad de acuerdo a las sustancias quimicas que se manejan</v>
      </c>
      <c r="C624">
        <v>0</v>
      </c>
      <c r="D624" t="str">
        <f t="shared" si="12"/>
        <v>1</v>
      </c>
      <c r="E624" t="s">
        <v>323</v>
      </c>
      <c r="F624">
        <v>2025</v>
      </c>
      <c r="G624" s="240">
        <v>8.7500000000000008E-3</v>
      </c>
    </row>
    <row r="625" spans="1:7" ht="15" thickBot="1" x14ac:dyDescent="0.35">
      <c r="A625" t="s">
        <v>349</v>
      </c>
      <c r="B625" t="str">
        <v>Verificación del almacenamiento de las sustancias quimicas de acuerdo al Sistema Globalmente Armonizado (Registro fotografico)</v>
      </c>
      <c r="C625">
        <v>0</v>
      </c>
      <c r="D625" t="str">
        <f t="shared" si="12"/>
        <v>1</v>
      </c>
      <c r="E625" t="s">
        <v>323</v>
      </c>
      <c r="F625">
        <v>2025</v>
      </c>
      <c r="G625" s="240">
        <v>8.7500000000000008E-3</v>
      </c>
    </row>
    <row r="626" spans="1:7" ht="15" thickBot="1" x14ac:dyDescent="0.35">
      <c r="A626" t="s">
        <v>349</v>
      </c>
      <c r="B626" t="str">
        <v>SSL-PM-02-RG-02 Etiquetado de las sustancias quimicas en la sede del proyecto (Servicios generales, almacen, TI, entre otras). (Registro fotografico)</v>
      </c>
      <c r="C626">
        <v>0</v>
      </c>
      <c r="D626" t="str">
        <f t="shared" si="12"/>
        <v>1</v>
      </c>
      <c r="E626" t="s">
        <v>323</v>
      </c>
      <c r="F626">
        <v>2025</v>
      </c>
      <c r="G626" s="240">
        <v>8.7500000000000008E-3</v>
      </c>
    </row>
    <row r="627" spans="1:7" ht="15" thickBot="1" x14ac:dyDescent="0.35">
      <c r="A627" t="s">
        <v>349</v>
      </c>
      <c r="B627" t="str">
        <v>Fichas de seguridad que se utilizan en el proyecto (Resolución 773 de 2021 - Decreto 1496 del 2018  y que cumplan de acuerdo a la NTC 4435)</v>
      </c>
      <c r="C627">
        <v>0</v>
      </c>
      <c r="D627" t="str">
        <f t="shared" si="12"/>
        <v>1</v>
      </c>
      <c r="E627" t="s">
        <v>323</v>
      </c>
      <c r="F627">
        <v>2025</v>
      </c>
      <c r="G627" s="240">
        <v>8.7500000000000008E-3</v>
      </c>
    </row>
    <row r="628" spans="1:7" ht="15" thickBot="1" x14ac:dyDescent="0.35">
      <c r="A628" t="s">
        <v>349</v>
      </c>
      <c r="B628" t="str">
        <v xml:space="preserve">SSL-PM-02-RG-02 Etiquetado de las sustancias quimicas en los vehiculos del proyecto  </v>
      </c>
      <c r="C628">
        <v>0</v>
      </c>
      <c r="D628" t="str">
        <f t="shared" si="12"/>
        <v>1</v>
      </c>
      <c r="E628" t="s">
        <v>323</v>
      </c>
      <c r="F628">
        <v>2025</v>
      </c>
      <c r="G628" s="240">
        <v>8.7500000000000008E-3</v>
      </c>
    </row>
    <row r="629" spans="1:7" ht="15" thickBot="1" x14ac:dyDescent="0.35">
      <c r="A629" t="s">
        <v>349</v>
      </c>
      <c r="B629" t="str">
        <v>SSL-PM-02-RG-03 Tarjeta de emergencia (para el transporte de sustancias quimicas)</v>
      </c>
      <c r="C629">
        <v>0</v>
      </c>
      <c r="D629" t="str">
        <f t="shared" si="12"/>
        <v>1</v>
      </c>
      <c r="E629" t="s">
        <v>323</v>
      </c>
      <c r="F629">
        <v>2025</v>
      </c>
      <c r="G629" s="240">
        <v>8.7500000000000008E-3</v>
      </c>
    </row>
    <row r="630" spans="1:7" ht="15" thickBot="1" x14ac:dyDescent="0.35">
      <c r="A630" t="s">
        <v>349</v>
      </c>
      <c r="B630" t="str">
        <v>Cumplimiento al rotulado de los vehiculos que transportan sustancias (Decreto 1609/2002)</v>
      </c>
      <c r="C630">
        <v>0</v>
      </c>
      <c r="D630" t="str">
        <f t="shared" si="12"/>
        <v>1</v>
      </c>
      <c r="E630" t="s">
        <v>323</v>
      </c>
      <c r="F630">
        <v>2025</v>
      </c>
      <c r="G630" s="240">
        <v>8.7500000000000008E-3</v>
      </c>
    </row>
    <row r="631" spans="1:7" ht="15" thickBot="1" x14ac:dyDescent="0.35">
      <c r="A631" t="s">
        <v>349</v>
      </c>
      <c r="B631" t="str">
        <v>SSL-PM-14-RG-05 Guion para el desarrollo del simulacro</v>
      </c>
      <c r="C631">
        <v>0</v>
      </c>
      <c r="D631" t="str">
        <f t="shared" si="12"/>
        <v>1</v>
      </c>
      <c r="E631" t="s">
        <v>323</v>
      </c>
      <c r="F631">
        <v>2025</v>
      </c>
      <c r="G631" s="240">
        <v>1.4E-2</v>
      </c>
    </row>
    <row r="632" spans="1:7" ht="15" thickBot="1" x14ac:dyDescent="0.35">
      <c r="A632" t="s">
        <v>349</v>
      </c>
      <c r="B632" t="str">
        <v>SGA-PR-02-RG-03 Informe de simulacro de emergencias ambientales.</v>
      </c>
      <c r="C632">
        <v>0</v>
      </c>
      <c r="D632" t="str">
        <f t="shared" si="12"/>
        <v>1</v>
      </c>
      <c r="E632" t="s">
        <v>323</v>
      </c>
      <c r="F632">
        <v>2025</v>
      </c>
      <c r="G632" s="240">
        <v>1.4E-2</v>
      </c>
    </row>
    <row r="633" spans="1:7" ht="15" thickBot="1" x14ac:dyDescent="0.35">
      <c r="A633" t="s">
        <v>349</v>
      </c>
      <c r="B633" t="str">
        <v>Documento donde se establece los PONS aplicables al contrato</v>
      </c>
      <c r="C633">
        <v>0</v>
      </c>
      <c r="D633" t="str">
        <f t="shared" si="12"/>
        <v>1</v>
      </c>
      <c r="E633" t="s">
        <v>323</v>
      </c>
      <c r="F633">
        <v>2025</v>
      </c>
      <c r="G633" s="240">
        <v>1.4E-2</v>
      </c>
    </row>
    <row r="634" spans="1:7" ht="15" thickBot="1" x14ac:dyDescent="0.35">
      <c r="A634" t="s">
        <v>349</v>
      </c>
      <c r="B634" t="str">
        <v>SGA-PR-02-RG-02 Investigación de causalidad de emergencias ambientales</v>
      </c>
      <c r="C634">
        <v>0</v>
      </c>
      <c r="D634" t="str">
        <f t="shared" si="12"/>
        <v>1</v>
      </c>
      <c r="E634" t="s">
        <v>323</v>
      </c>
      <c r="F634">
        <v>2025</v>
      </c>
      <c r="G634" s="240">
        <v>1.4E-2</v>
      </c>
    </row>
    <row r="635" spans="1:7" ht="15" thickBot="1" x14ac:dyDescent="0.35">
      <c r="A635" t="s">
        <v>349</v>
      </c>
      <c r="B635" t="str">
        <v>SGA-PR-02-RG-04 Base de incidentes ambientales</v>
      </c>
      <c r="C635">
        <v>0</v>
      </c>
      <c r="D635" t="str">
        <f t="shared" si="12"/>
        <v>1</v>
      </c>
      <c r="E635" t="s">
        <v>323</v>
      </c>
      <c r="F635">
        <v>2025</v>
      </c>
      <c r="G635" s="240">
        <v>1.4E-2</v>
      </c>
    </row>
    <row r="636" spans="1:7" ht="15" thickBot="1" x14ac:dyDescent="0.35">
      <c r="A636" t="s">
        <v>349</v>
      </c>
      <c r="B636" t="str">
        <v>Inducción y reinducción</v>
      </c>
      <c r="C636">
        <v>0</v>
      </c>
      <c r="D636" t="str">
        <f t="shared" si="12"/>
        <v>1</v>
      </c>
      <c r="E636" t="s">
        <v>323</v>
      </c>
      <c r="F636">
        <v>2025</v>
      </c>
      <c r="G636" s="227">
        <v>0.05</v>
      </c>
    </row>
    <row r="637" spans="1:7" ht="15" thickBot="1" x14ac:dyDescent="0.35">
      <c r="A637" t="s">
        <v>349</v>
      </c>
      <c r="B637" t="str">
        <v>Inspecciones ambiental en terreno</v>
      </c>
      <c r="C637">
        <v>0</v>
      </c>
      <c r="D637" t="str">
        <f t="shared" si="12"/>
        <v>1</v>
      </c>
      <c r="E637" t="s">
        <v>323</v>
      </c>
      <c r="F637">
        <v>2025</v>
      </c>
      <c r="G637" s="248">
        <v>2.3300000000000001E-2</v>
      </c>
    </row>
    <row r="638" spans="1:7" ht="15" thickBot="1" x14ac:dyDescent="0.35">
      <c r="A638" t="s">
        <v>349</v>
      </c>
      <c r="B638" t="str">
        <v>Inspecciones de kit de derrames</v>
      </c>
      <c r="C638">
        <v>0</v>
      </c>
      <c r="D638" t="str">
        <f t="shared" si="12"/>
        <v>1</v>
      </c>
      <c r="E638" t="s">
        <v>323</v>
      </c>
      <c r="F638">
        <v>2025</v>
      </c>
      <c r="G638" s="248">
        <v>2.3300000000000001E-2</v>
      </c>
    </row>
    <row r="639" spans="1:7" ht="15" thickBot="1" x14ac:dyDescent="0.35">
      <c r="A639" t="s">
        <v>349</v>
      </c>
      <c r="B639" t="str">
        <v>Inspecciones localivas ambientales</v>
      </c>
      <c r="C639">
        <v>0</v>
      </c>
      <c r="D639" t="str">
        <f t="shared" si="12"/>
        <v>1</v>
      </c>
      <c r="E639" t="s">
        <v>323</v>
      </c>
      <c r="F639">
        <v>2025</v>
      </c>
      <c r="G639" s="240">
        <v>2.3300000000000001E-2</v>
      </c>
    </row>
    <row r="640" spans="1:7" x14ac:dyDescent="0.3">
      <c r="A640" t="s">
        <v>349</v>
      </c>
      <c r="B640" t="str">
        <v>Informe del desempeño ambiental del contrato (Indicadores, practicas sostenibles, hallazgos, entre otros)</v>
      </c>
      <c r="C640">
        <v>0</v>
      </c>
      <c r="D640" t="str">
        <f t="shared" si="12"/>
        <v>1</v>
      </c>
      <c r="E640" t="s">
        <v>323</v>
      </c>
      <c r="F640">
        <v>2025</v>
      </c>
      <c r="G640" s="248">
        <v>3.5000000000000003E-2</v>
      </c>
    </row>
    <row r="641" spans="1:7" ht="15" thickBot="1" x14ac:dyDescent="0.35">
      <c r="A641" t="s">
        <v>349</v>
      </c>
      <c r="B641" t="str">
        <v>Comunicación del desempeño ambiental a colaboradores</v>
      </c>
      <c r="C641">
        <v>0</v>
      </c>
      <c r="D641" t="str">
        <f t="shared" si="12"/>
        <v>1</v>
      </c>
      <c r="E641" t="s">
        <v>323</v>
      </c>
      <c r="F641">
        <v>2025</v>
      </c>
      <c r="G641" s="249">
        <v>3.5000000000000003E-2</v>
      </c>
    </row>
    <row r="642" spans="1:7" ht="15" thickBot="1" x14ac:dyDescent="0.35">
      <c r="A642" t="s">
        <v>349</v>
      </c>
      <c r="B642" t="str">
        <v>SGA-PL-01-RG-05 Lista de chequeo de cumplimiento ambiental de proveedores (Sustancias quimicas, Saneamiento básico, Residuos peligrosos, RCD, CDA, Estaciones de servicio, Laboratorios - Cromatografia; entre otros)</v>
      </c>
      <c r="C642">
        <v>0</v>
      </c>
      <c r="D642" t="str">
        <f t="shared" si="12"/>
        <v>1</v>
      </c>
      <c r="E642" t="s">
        <v>323</v>
      </c>
      <c r="F642">
        <v>2025</v>
      </c>
      <c r="G642" s="248">
        <v>5.0000000000000001E-3</v>
      </c>
    </row>
    <row r="643" spans="1:7" ht="15" thickBot="1" x14ac:dyDescent="0.35">
      <c r="A643" t="s">
        <v>349</v>
      </c>
      <c r="B643" t="str">
        <v>Soportes del cumplimiento ambiental de cada proveedor</v>
      </c>
      <c r="C643">
        <v>0</v>
      </c>
      <c r="D643" t="str">
        <f t="shared" si="12"/>
        <v>1</v>
      </c>
      <c r="E643" t="s">
        <v>323</v>
      </c>
      <c r="F643">
        <v>2025</v>
      </c>
      <c r="G643" s="248">
        <v>5.0000000000000001E-3</v>
      </c>
    </row>
    <row r="644" spans="1:7" ht="15" thickBot="1" x14ac:dyDescent="0.35">
      <c r="A644" t="s">
        <v>349</v>
      </c>
      <c r="B644" t="str">
        <v>Seguimiento y Control Acciones Correctivas y Oportunidades de Mejora</v>
      </c>
      <c r="C644">
        <v>0</v>
      </c>
      <c r="D644" t="str">
        <f t="shared" si="12"/>
        <v>1</v>
      </c>
      <c r="E644" t="s">
        <v>323</v>
      </c>
      <c r="F644">
        <v>2025</v>
      </c>
      <c r="G644" s="248">
        <v>3.5000000000000003E-2</v>
      </c>
    </row>
    <row r="645" spans="1:7" ht="15" thickBot="1" x14ac:dyDescent="0.35">
      <c r="A645" t="s">
        <v>349</v>
      </c>
      <c r="B645" t="str">
        <v>Evidencias de cierre de hallazgo</v>
      </c>
      <c r="C645">
        <v>0</v>
      </c>
      <c r="D645" t="str">
        <f t="shared" si="12"/>
        <v>1</v>
      </c>
      <c r="E645" t="s">
        <v>323</v>
      </c>
      <c r="F645">
        <v>2025</v>
      </c>
      <c r="G645" s="248">
        <v>3.5000000000000003E-2</v>
      </c>
    </row>
    <row r="646" spans="1:7" ht="15" thickBot="1" x14ac:dyDescent="0.35">
      <c r="A646" t="s">
        <v>349</v>
      </c>
      <c r="B646" t="str">
        <v>Residuos</v>
      </c>
      <c r="C646">
        <v>0</v>
      </c>
      <c r="D646" t="str">
        <f t="shared" si="12"/>
        <v>1</v>
      </c>
      <c r="E646" t="s">
        <v>323</v>
      </c>
      <c r="F646">
        <v>2025</v>
      </c>
      <c r="G646" s="240">
        <v>3.3500000000000002E-2</v>
      </c>
    </row>
    <row r="647" spans="1:7" ht="15" thickBot="1" x14ac:dyDescent="0.35">
      <c r="A647" t="s">
        <v>349</v>
      </c>
      <c r="B647" t="str">
        <v>Emisiones y combustible</v>
      </c>
      <c r="C647">
        <v>0</v>
      </c>
      <c r="D647" t="str">
        <f t="shared" si="12"/>
        <v>1</v>
      </c>
      <c r="E647" t="s">
        <v>323</v>
      </c>
      <c r="F647">
        <v>2025</v>
      </c>
      <c r="G647" s="240">
        <v>3.3300000000000003E-2</v>
      </c>
    </row>
    <row r="648" spans="1:7" ht="15" thickBot="1" x14ac:dyDescent="0.35">
      <c r="A648" t="s">
        <v>349</v>
      </c>
      <c r="B648" t="str">
        <v>Saneamiento básico</v>
      </c>
      <c r="C648">
        <v>0</v>
      </c>
      <c r="D648" t="str">
        <f t="shared" si="12"/>
        <v>1</v>
      </c>
      <c r="E648" t="s">
        <v>323</v>
      </c>
      <c r="F648">
        <v>2025</v>
      </c>
      <c r="G648" s="240">
        <v>3.3300000000000003E-2</v>
      </c>
    </row>
    <row r="649" spans="1:7" ht="15" thickBot="1" x14ac:dyDescent="0.35">
      <c r="A649" t="s">
        <v>349</v>
      </c>
      <c r="B649" t="str">
        <v>Inspecciones</v>
      </c>
      <c r="C649">
        <v>0</v>
      </c>
      <c r="D649" t="str">
        <f t="shared" si="12"/>
        <v>1</v>
      </c>
      <c r="E649" t="s">
        <v>323</v>
      </c>
      <c r="F649">
        <v>2025</v>
      </c>
      <c r="G649" s="240">
        <v>3.3300000000000003E-2</v>
      </c>
    </row>
    <row r="650" spans="1:7" ht="15" thickBot="1" x14ac:dyDescent="0.35">
      <c r="A650" t="s">
        <v>349</v>
      </c>
      <c r="B650" t="str">
        <v>Practicas</v>
      </c>
      <c r="C650">
        <v>0</v>
      </c>
      <c r="D650" t="str">
        <f t="shared" si="12"/>
        <v>1</v>
      </c>
      <c r="E650" t="s">
        <v>323</v>
      </c>
      <c r="F650">
        <v>2025</v>
      </c>
      <c r="G650" s="240">
        <v>3.3300000000000003E-2</v>
      </c>
    </row>
    <row r="651" spans="1:7" ht="15" thickBot="1" x14ac:dyDescent="0.35">
      <c r="A651" t="s">
        <v>349</v>
      </c>
      <c r="B651" t="str">
        <v>Formaciones</v>
      </c>
      <c r="C651">
        <v>0</v>
      </c>
      <c r="D651" t="str">
        <f t="shared" si="12"/>
        <v>1</v>
      </c>
      <c r="E651" t="s">
        <v>323</v>
      </c>
      <c r="F651">
        <v>2025</v>
      </c>
      <c r="G651" s="240">
        <v>3.3300000000000003E-2</v>
      </c>
    </row>
    <row r="652" spans="1:7" x14ac:dyDescent="0.3">
      <c r="A652" t="s">
        <v>349</v>
      </c>
      <c r="B652" t="str" cm="1">
        <f t="array" ref="B652:B710">'MTTO (2)'!C9:C67</f>
        <v>SIG-MG-01-RG-02 Matriz DOFA</v>
      </c>
      <c r="C652" cm="1">
        <f t="array" ref="C652:C710">'MTTO (2)'!O9:O67</f>
        <v>1</v>
      </c>
      <c r="D652" t="str">
        <f t="shared" si="12"/>
        <v>0</v>
      </c>
      <c r="E652" t="s">
        <v>324</v>
      </c>
      <c r="F652">
        <v>2025</v>
      </c>
      <c r="G652" s="227">
        <v>0.02</v>
      </c>
    </row>
    <row r="653" spans="1:7" ht="15" thickBot="1" x14ac:dyDescent="0.35">
      <c r="A653" t="s">
        <v>349</v>
      </c>
      <c r="B653" t="str">
        <v>Matriz de partes interesadas</v>
      </c>
      <c r="C653">
        <v>1</v>
      </c>
      <c r="D653" t="str">
        <f t="shared" si="12"/>
        <v>0</v>
      </c>
      <c r="E653" t="s">
        <v>324</v>
      </c>
      <c r="F653">
        <v>2025</v>
      </c>
      <c r="G653" s="228">
        <v>0.02</v>
      </c>
    </row>
    <row r="654" spans="1:7" x14ac:dyDescent="0.3">
      <c r="A654" t="s">
        <v>349</v>
      </c>
      <c r="B654" t="str">
        <v>Matriz de riesgos y oportunidades</v>
      </c>
      <c r="C654">
        <v>1</v>
      </c>
      <c r="D654" t="str">
        <f t="shared" si="12"/>
        <v>0</v>
      </c>
      <c r="E654" t="s">
        <v>324</v>
      </c>
      <c r="F654">
        <v>2025</v>
      </c>
      <c r="G654" s="237">
        <v>2.3300000000000001E-2</v>
      </c>
    </row>
    <row r="655" spans="1:7" x14ac:dyDescent="0.3">
      <c r="A655" t="s">
        <v>349</v>
      </c>
      <c r="B655" t="str">
        <v>Matriz de identificación de aspectos e impactos ambientales</v>
      </c>
      <c r="C655">
        <v>1</v>
      </c>
      <c r="D655" t="str">
        <f t="shared" si="12"/>
        <v>0</v>
      </c>
      <c r="E655" t="s">
        <v>324</v>
      </c>
      <c r="F655">
        <v>2025</v>
      </c>
      <c r="G655" s="237">
        <v>2.3300000000000001E-2</v>
      </c>
    </row>
    <row r="656" spans="1:7" ht="15" thickBot="1" x14ac:dyDescent="0.35">
      <c r="A656" t="s">
        <v>349</v>
      </c>
      <c r="B656" t="str">
        <v>Divulgación de la Matriz de identificación de aspectos e impactos ambientales</v>
      </c>
      <c r="C656">
        <v>1</v>
      </c>
      <c r="D656" t="str">
        <f t="shared" si="12"/>
        <v>0</v>
      </c>
      <c r="E656" t="s">
        <v>324</v>
      </c>
      <c r="F656">
        <v>2025</v>
      </c>
      <c r="G656" s="237">
        <v>2.3300000000000001E-2</v>
      </c>
    </row>
    <row r="657" spans="1:7" ht="15" thickBot="1" x14ac:dyDescent="0.35">
      <c r="A657" t="s">
        <v>349</v>
      </c>
      <c r="B657" t="str">
        <v>Presupuesto para la implementación del Sistema de Gestión Ambiental</v>
      </c>
      <c r="C657">
        <v>1</v>
      </c>
      <c r="D657" t="str">
        <f t="shared" si="12"/>
        <v>0</v>
      </c>
      <c r="E657" t="s">
        <v>324</v>
      </c>
      <c r="F657">
        <v>2025</v>
      </c>
      <c r="G657" s="231">
        <v>0.02</v>
      </c>
    </row>
    <row r="658" spans="1:7" ht="15" thickBot="1" x14ac:dyDescent="0.35">
      <c r="A658" t="s">
        <v>349</v>
      </c>
      <c r="B658" t="str">
        <v>Matriz de comunicaciones externas</v>
      </c>
      <c r="C658">
        <v>1</v>
      </c>
      <c r="D658" t="str">
        <f t="shared" si="12"/>
        <v>0</v>
      </c>
      <c r="E658" t="s">
        <v>324</v>
      </c>
      <c r="F658">
        <v>2025</v>
      </c>
      <c r="G658" s="231">
        <v>0.02</v>
      </c>
    </row>
    <row r="659" spans="1:7" ht="15" thickBot="1" x14ac:dyDescent="0.35">
      <c r="A659" t="s">
        <v>349</v>
      </c>
      <c r="B659" t="str">
        <v>Verificación de las instalaciones del centro de acopio</v>
      </c>
      <c r="C659">
        <v>0</v>
      </c>
      <c r="D659" t="str">
        <f t="shared" si="12"/>
        <v>1</v>
      </c>
      <c r="E659" t="s">
        <v>324</v>
      </c>
      <c r="F659">
        <v>2025</v>
      </c>
      <c r="G659" s="227">
        <v>0.01</v>
      </c>
    </row>
    <row r="660" spans="1:7" ht="15" thickBot="1" x14ac:dyDescent="0.35">
      <c r="A660" t="s">
        <v>349</v>
      </c>
      <c r="B660" t="str">
        <v xml:space="preserve">Aforo de residuos ordinarios </v>
      </c>
      <c r="C660">
        <v>0</v>
      </c>
      <c r="D660" t="str">
        <f t="shared" si="12"/>
        <v>1</v>
      </c>
      <c r="E660" t="s">
        <v>324</v>
      </c>
      <c r="F660">
        <v>2025</v>
      </c>
      <c r="G660" s="227">
        <v>0.01</v>
      </c>
    </row>
    <row r="661" spans="1:7" ht="15" thickBot="1" x14ac:dyDescent="0.35">
      <c r="A661" t="s">
        <v>349</v>
      </c>
      <c r="B661" t="str">
        <v>Orden y aseo del centro de acopio</v>
      </c>
      <c r="C661">
        <v>0</v>
      </c>
      <c r="D661" t="str">
        <f t="shared" si="12"/>
        <v>1</v>
      </c>
      <c r="E661" t="s">
        <v>324</v>
      </c>
      <c r="F661">
        <v>2025</v>
      </c>
      <c r="G661" s="227">
        <v>0.01</v>
      </c>
    </row>
    <row r="662" spans="1:7" ht="15" thickBot="1" x14ac:dyDescent="0.35">
      <c r="A662" t="s">
        <v>349</v>
      </c>
      <c r="B662" t="str">
        <v>Recolección de residuos aprovechables (SGA-PM-01-RG-02 Venta de material reciclable y/o donación)</v>
      </c>
      <c r="C662">
        <v>0</v>
      </c>
      <c r="D662" t="str">
        <f t="shared" si="12"/>
        <v>1</v>
      </c>
      <c r="E662" t="s">
        <v>324</v>
      </c>
      <c r="F662">
        <v>2025</v>
      </c>
      <c r="G662" s="227">
        <v>0.01</v>
      </c>
    </row>
    <row r="663" spans="1:7" ht="15" thickBot="1" x14ac:dyDescent="0.35">
      <c r="A663" t="s">
        <v>349</v>
      </c>
      <c r="B663" t="str">
        <v xml:space="preserve">Licencias de empresas de recolección , transporte y disposición de residuos peligrosos </v>
      </c>
      <c r="C663">
        <v>1</v>
      </c>
      <c r="D663" t="str">
        <f t="shared" si="12"/>
        <v>0</v>
      </c>
      <c r="E663" t="s">
        <v>324</v>
      </c>
      <c r="F663">
        <v>2025</v>
      </c>
      <c r="G663" s="227">
        <v>0.01</v>
      </c>
    </row>
    <row r="664" spans="1:7" ht="15" thickBot="1" x14ac:dyDescent="0.35">
      <c r="A664" t="s">
        <v>349</v>
      </c>
      <c r="B664" t="str">
        <v>Recoleccción de residuos peligrosos (SGA-PL-02-RG-01 Entrega y verificación  de residuos peligrosos)</v>
      </c>
      <c r="C664">
        <v>0</v>
      </c>
      <c r="D664" t="str">
        <f t="shared" si="12"/>
        <v>1</v>
      </c>
      <c r="E664" t="s">
        <v>324</v>
      </c>
      <c r="F664">
        <v>2025</v>
      </c>
      <c r="G664" s="227">
        <v>0.01</v>
      </c>
    </row>
    <row r="665" spans="1:7" ht="15" thickBot="1" x14ac:dyDescent="0.35">
      <c r="A665" t="s">
        <v>349</v>
      </c>
      <c r="B665" t="str">
        <v>Manifiestos de carga</v>
      </c>
      <c r="C665">
        <v>0</v>
      </c>
      <c r="D665" t="str">
        <f t="shared" si="12"/>
        <v>1</v>
      </c>
      <c r="E665" t="s">
        <v>324</v>
      </c>
      <c r="F665">
        <v>2025</v>
      </c>
      <c r="G665" s="227">
        <v>0.01</v>
      </c>
    </row>
    <row r="666" spans="1:7" ht="15" thickBot="1" x14ac:dyDescent="0.35">
      <c r="A666" t="s">
        <v>349</v>
      </c>
      <c r="B666" t="str">
        <v xml:space="preserve">Recolección de aguas residuales de baños portatiles </v>
      </c>
      <c r="C666">
        <v>0</v>
      </c>
      <c r="D666" t="str">
        <f t="shared" si="12"/>
        <v>1</v>
      </c>
      <c r="E666" t="s">
        <v>324</v>
      </c>
      <c r="F666">
        <v>2025</v>
      </c>
      <c r="G666" s="227">
        <v>0.01</v>
      </c>
    </row>
    <row r="667" spans="1:7" ht="15" thickBot="1" x14ac:dyDescent="0.35">
      <c r="A667" t="s">
        <v>349</v>
      </c>
      <c r="B667" t="str">
        <v>Actualización del registro SGA-PM-01-RG-01 Control de generación y disposición de residuos</v>
      </c>
      <c r="C667">
        <v>0</v>
      </c>
      <c r="D667" t="str">
        <f t="shared" si="12"/>
        <v>1</v>
      </c>
      <c r="E667" t="s">
        <v>324</v>
      </c>
      <c r="F667">
        <v>2025</v>
      </c>
      <c r="G667" s="227">
        <v>0.01</v>
      </c>
    </row>
    <row r="668" spans="1:7" x14ac:dyDescent="0.3">
      <c r="A668" t="s">
        <v>349</v>
      </c>
      <c r="B668" t="str">
        <v xml:space="preserve">Licencias y certificados de disposición final de los talleres que realizan mantenimiento a los vehiculos </v>
      </c>
      <c r="C668">
        <v>1</v>
      </c>
      <c r="D668" t="str">
        <f t="shared" si="12"/>
        <v>0</v>
      </c>
      <c r="E668" t="s">
        <v>324</v>
      </c>
      <c r="F668">
        <v>2025</v>
      </c>
      <c r="G668" s="227">
        <v>0.01</v>
      </c>
    </row>
    <row r="669" spans="1:7" x14ac:dyDescent="0.3">
      <c r="A669" t="s">
        <v>349</v>
      </c>
      <c r="B669" t="str">
        <v>Control de plagas (roedores)</v>
      </c>
      <c r="C669">
        <v>0</v>
      </c>
      <c r="D669" t="str">
        <f t="shared" si="12"/>
        <v>1</v>
      </c>
      <c r="E669" t="s">
        <v>324</v>
      </c>
      <c r="F669">
        <v>2025</v>
      </c>
      <c r="G669" s="238">
        <v>1.4E-2</v>
      </c>
    </row>
    <row r="670" spans="1:7" x14ac:dyDescent="0.3">
      <c r="A670" t="s">
        <v>349</v>
      </c>
      <c r="B670" t="str">
        <v>Fumigación general (Vectores)</v>
      </c>
      <c r="C670">
        <v>0</v>
      </c>
      <c r="D670" t="str">
        <f t="shared" si="12"/>
        <v>1</v>
      </c>
      <c r="E670" t="s">
        <v>324</v>
      </c>
      <c r="F670">
        <v>2025</v>
      </c>
      <c r="G670" s="238">
        <v>1.4E-2</v>
      </c>
    </row>
    <row r="671" spans="1:7" x14ac:dyDescent="0.3">
      <c r="A671" t="s">
        <v>349</v>
      </c>
      <c r="B671" t="str">
        <v>Lavado de tanques</v>
      </c>
      <c r="C671">
        <v>0</v>
      </c>
      <c r="D671" t="str">
        <f t="shared" si="12"/>
        <v>1</v>
      </c>
      <c r="E671" t="s">
        <v>324</v>
      </c>
      <c r="F671">
        <v>2025</v>
      </c>
      <c r="G671" s="238">
        <v>1.4E-2</v>
      </c>
    </row>
    <row r="672" spans="1:7" x14ac:dyDescent="0.3">
      <c r="A672" t="s">
        <v>349</v>
      </c>
      <c r="B672" t="str">
        <v>Análisis e informe de agua potable (Laboratorio acreditado por el IDEAM)</v>
      </c>
      <c r="C672">
        <v>0</v>
      </c>
      <c r="D672" t="str">
        <f t="shared" si="12"/>
        <v>1</v>
      </c>
      <c r="E672" t="s">
        <v>324</v>
      </c>
      <c r="F672">
        <v>2025</v>
      </c>
      <c r="G672" s="238">
        <v>1.4E-2</v>
      </c>
    </row>
    <row r="673" spans="1:7" x14ac:dyDescent="0.3">
      <c r="A673" t="s">
        <v>349</v>
      </c>
      <c r="B673" t="str">
        <v>Mantenimiento de los filtros de agua de las instalaciones de la sede</v>
      </c>
      <c r="C673">
        <v>0</v>
      </c>
      <c r="D673" t="str">
        <f t="shared" si="12"/>
        <v>1</v>
      </c>
      <c r="E673" t="s">
        <v>324</v>
      </c>
      <c r="F673">
        <v>2025</v>
      </c>
      <c r="G673" s="238">
        <v>1.4E-2</v>
      </c>
    </row>
    <row r="674" spans="1:7" x14ac:dyDescent="0.3">
      <c r="A674" t="s">
        <v>349</v>
      </c>
      <c r="B674" t="str">
        <v>Proyectos para la disminuación del impacto ambiental</v>
      </c>
      <c r="C674">
        <v>0</v>
      </c>
      <c r="D674" t="str">
        <f t="shared" si="12"/>
        <v>1</v>
      </c>
      <c r="E674" t="s">
        <v>324</v>
      </c>
      <c r="F674">
        <v>2025</v>
      </c>
      <c r="G674" s="238">
        <v>6.6600000000000001E-3</v>
      </c>
    </row>
    <row r="675" spans="1:7" x14ac:dyDescent="0.3">
      <c r="A675" t="s">
        <v>349</v>
      </c>
      <c r="B675" t="str">
        <v>Campañas de toma de conciencia en el contrato</v>
      </c>
      <c r="C675">
        <v>0</v>
      </c>
      <c r="D675" t="str">
        <f t="shared" ref="D675:D735" si="13">IF(C675=1,"0","1")</f>
        <v>1</v>
      </c>
      <c r="E675" t="s">
        <v>324</v>
      </c>
      <c r="F675">
        <v>2025</v>
      </c>
      <c r="G675" s="238">
        <v>6.6600000000000001E-3</v>
      </c>
    </row>
    <row r="676" spans="1:7" ht="15" thickBot="1" x14ac:dyDescent="0.35">
      <c r="A676" t="s">
        <v>349</v>
      </c>
      <c r="B676" t="str">
        <v>Charlas o divulgaciones en temas ambientales</v>
      </c>
      <c r="C676">
        <v>0</v>
      </c>
      <c r="D676" t="str">
        <f t="shared" si="13"/>
        <v>1</v>
      </c>
      <c r="E676" t="s">
        <v>324</v>
      </c>
      <c r="F676">
        <v>2025</v>
      </c>
      <c r="G676" s="238">
        <v>6.6600000000000001E-3</v>
      </c>
    </row>
    <row r="677" spans="1:7" ht="15" thickBot="1" x14ac:dyDescent="0.35">
      <c r="A677" t="s">
        <v>349</v>
      </c>
      <c r="B677" t="str">
        <v>Verificación de las revisiones tecnicomecanica de los vehiculos</v>
      </c>
      <c r="C677">
        <v>0</v>
      </c>
      <c r="D677" t="str">
        <f t="shared" si="13"/>
        <v>1</v>
      </c>
      <c r="E677" t="s">
        <v>324</v>
      </c>
      <c r="F677">
        <v>2025</v>
      </c>
      <c r="G677" s="236">
        <v>0.01</v>
      </c>
    </row>
    <row r="678" spans="1:7" ht="15" thickBot="1" x14ac:dyDescent="0.35">
      <c r="A678" t="s">
        <v>349</v>
      </c>
      <c r="B678" t="str">
        <v>Verificaciones de las revisiones tecnicomecanicas de las motos</v>
      </c>
      <c r="C678">
        <v>0</v>
      </c>
      <c r="D678" t="str">
        <f t="shared" si="13"/>
        <v>1</v>
      </c>
      <c r="E678" t="s">
        <v>324</v>
      </c>
      <c r="F678">
        <v>2025</v>
      </c>
      <c r="G678" s="236">
        <v>0.01</v>
      </c>
    </row>
    <row r="679" spans="1:7" ht="15" thickBot="1" x14ac:dyDescent="0.35">
      <c r="A679" t="s">
        <v>349</v>
      </c>
      <c r="B679" t="str">
        <v>Revisión de la información en la plataforma CAMPRO</v>
      </c>
      <c r="C679">
        <v>0</v>
      </c>
      <c r="D679" t="str">
        <f t="shared" si="13"/>
        <v>1</v>
      </c>
      <c r="E679" t="s">
        <v>324</v>
      </c>
      <c r="F679">
        <v>2025</v>
      </c>
      <c r="G679" s="236">
        <v>0.01</v>
      </c>
    </row>
    <row r="680" spans="1:7" x14ac:dyDescent="0.3">
      <c r="A680" t="s">
        <v>349</v>
      </c>
      <c r="B680" t="str">
        <v>Certificación ambiental para la habilitación de centros de diagnostico automotor - CDA</v>
      </c>
      <c r="C680">
        <v>0</v>
      </c>
      <c r="D680" t="str">
        <f t="shared" si="13"/>
        <v>1</v>
      </c>
      <c r="E680" t="s">
        <v>324</v>
      </c>
      <c r="F680">
        <v>2025</v>
      </c>
      <c r="G680" s="236">
        <v>0.01</v>
      </c>
    </row>
    <row r="681" spans="1:7" ht="15" thickBot="1" x14ac:dyDescent="0.35">
      <c r="A681" t="s">
        <v>349</v>
      </c>
      <c r="B681" t="str">
        <v>Combustibles</v>
      </c>
      <c r="C681">
        <v>0</v>
      </c>
      <c r="D681" t="str">
        <f t="shared" si="13"/>
        <v>1</v>
      </c>
      <c r="E681" t="s">
        <v>324</v>
      </c>
      <c r="F681">
        <v>2025</v>
      </c>
      <c r="G681" s="226">
        <v>0.01</v>
      </c>
    </row>
    <row r="682" spans="1:7" ht="15" thickBot="1" x14ac:dyDescent="0.35">
      <c r="A682" t="s">
        <v>349</v>
      </c>
      <c r="B682" t="str">
        <v>SSL-PM-02-RG-01 Matriz de Identificación sustancia quimica</v>
      </c>
      <c r="C682">
        <v>0</v>
      </c>
      <c r="D682" t="str">
        <f t="shared" si="13"/>
        <v>1</v>
      </c>
      <c r="E682" t="s">
        <v>324</v>
      </c>
      <c r="F682">
        <v>2025</v>
      </c>
      <c r="G682" s="240">
        <v>8.7500000000000008E-3</v>
      </c>
    </row>
    <row r="683" spans="1:7" ht="15" thickBot="1" x14ac:dyDescent="0.35">
      <c r="A683" t="s">
        <v>349</v>
      </c>
      <c r="B683" t="str">
        <v>Matriz de compatibilidad de acuerdo a las sustancias quimicas que se manejan</v>
      </c>
      <c r="C683">
        <v>0</v>
      </c>
      <c r="D683" t="str">
        <f t="shared" si="13"/>
        <v>1</v>
      </c>
      <c r="E683" t="s">
        <v>324</v>
      </c>
      <c r="F683">
        <v>2025</v>
      </c>
      <c r="G683" s="240">
        <v>8.7500000000000008E-3</v>
      </c>
    </row>
    <row r="684" spans="1:7" ht="15" thickBot="1" x14ac:dyDescent="0.35">
      <c r="A684" t="s">
        <v>349</v>
      </c>
      <c r="B684" t="str">
        <v>Verificación del almacenamiento de las sustancias quimicas de acuerdo al Sistema Globalmente Armonizado (Registro fotografico)</v>
      </c>
      <c r="C684">
        <v>0</v>
      </c>
      <c r="D684" t="str">
        <f t="shared" si="13"/>
        <v>1</v>
      </c>
      <c r="E684" t="s">
        <v>324</v>
      </c>
      <c r="F684">
        <v>2025</v>
      </c>
      <c r="G684" s="240">
        <v>8.7500000000000008E-3</v>
      </c>
    </row>
    <row r="685" spans="1:7" ht="15" thickBot="1" x14ac:dyDescent="0.35">
      <c r="A685" t="s">
        <v>349</v>
      </c>
      <c r="B685" t="str">
        <v>SSL-PM-02-RG-02 Etiquetado de las sustancias quimicas en la sede del proyecto (Servicios generales, almacen, TI, entre otras). (Registro fotografico)</v>
      </c>
      <c r="C685">
        <v>0</v>
      </c>
      <c r="D685" t="str">
        <f t="shared" si="13"/>
        <v>1</v>
      </c>
      <c r="E685" t="s">
        <v>324</v>
      </c>
      <c r="F685">
        <v>2025</v>
      </c>
      <c r="G685" s="240">
        <v>8.7500000000000008E-3</v>
      </c>
    </row>
    <row r="686" spans="1:7" ht="15" thickBot="1" x14ac:dyDescent="0.35">
      <c r="A686" t="s">
        <v>349</v>
      </c>
      <c r="B686" t="str">
        <v>Fichas de seguridad que se utilizan en el proyecto (Resolución 773 de 2021 - Decreto 1496 del 2018  y que cumplan de acuerdo a la NTC 4435)</v>
      </c>
      <c r="C686">
        <v>0</v>
      </c>
      <c r="D686" t="str">
        <f t="shared" si="13"/>
        <v>1</v>
      </c>
      <c r="E686" t="s">
        <v>324</v>
      </c>
      <c r="F686">
        <v>2025</v>
      </c>
      <c r="G686" s="240">
        <v>8.7500000000000008E-3</v>
      </c>
    </row>
    <row r="687" spans="1:7" ht="15" thickBot="1" x14ac:dyDescent="0.35">
      <c r="A687" t="s">
        <v>349</v>
      </c>
      <c r="B687" t="str">
        <v xml:space="preserve">SSL-PM-02-RG-02 Etiquetado de las sustancias quimicas en los vehiculos del proyecto  </v>
      </c>
      <c r="C687">
        <v>0</v>
      </c>
      <c r="D687" t="str">
        <f t="shared" si="13"/>
        <v>1</v>
      </c>
      <c r="E687" t="s">
        <v>324</v>
      </c>
      <c r="F687">
        <v>2025</v>
      </c>
      <c r="G687" s="240">
        <v>8.7500000000000008E-3</v>
      </c>
    </row>
    <row r="688" spans="1:7" ht="15" thickBot="1" x14ac:dyDescent="0.35">
      <c r="A688" t="s">
        <v>349</v>
      </c>
      <c r="B688" t="str">
        <v>SSL-PM-02-RG-03 Tarjeta de emergencia (para el transporte de sustancias quimicas)</v>
      </c>
      <c r="C688">
        <v>0</v>
      </c>
      <c r="D688" t="str">
        <f t="shared" si="13"/>
        <v>1</v>
      </c>
      <c r="E688" t="s">
        <v>324</v>
      </c>
      <c r="F688">
        <v>2025</v>
      </c>
      <c r="G688" s="240">
        <v>8.7500000000000008E-3</v>
      </c>
    </row>
    <row r="689" spans="1:7" ht="15" thickBot="1" x14ac:dyDescent="0.35">
      <c r="A689" t="s">
        <v>349</v>
      </c>
      <c r="B689" t="str">
        <v>Cumplimiento al rotulado de los vehiculos que transportan sustancias (Decreto 1609/2002)</v>
      </c>
      <c r="C689">
        <v>0</v>
      </c>
      <c r="D689" t="str">
        <f t="shared" si="13"/>
        <v>1</v>
      </c>
      <c r="E689" t="s">
        <v>324</v>
      </c>
      <c r="F689">
        <v>2025</v>
      </c>
      <c r="G689" s="240">
        <v>8.7500000000000008E-3</v>
      </c>
    </row>
    <row r="690" spans="1:7" ht="15" thickBot="1" x14ac:dyDescent="0.35">
      <c r="A690" t="s">
        <v>349</v>
      </c>
      <c r="B690" t="str">
        <v>SSL-PM-14-RG-05 Guion para el desarrollo del simulacro</v>
      </c>
      <c r="C690">
        <v>0</v>
      </c>
      <c r="D690" t="str">
        <f t="shared" si="13"/>
        <v>1</v>
      </c>
      <c r="E690" t="s">
        <v>324</v>
      </c>
      <c r="F690">
        <v>2025</v>
      </c>
      <c r="G690" s="240">
        <v>1.4E-2</v>
      </c>
    </row>
    <row r="691" spans="1:7" ht="15" thickBot="1" x14ac:dyDescent="0.35">
      <c r="A691" t="s">
        <v>349</v>
      </c>
      <c r="B691" t="str">
        <v>SGA-PR-02-RG-03 Informe de simulacro de emergencias ambientales.</v>
      </c>
      <c r="C691">
        <v>0</v>
      </c>
      <c r="D691" t="str">
        <f t="shared" si="13"/>
        <v>1</v>
      </c>
      <c r="E691" t="s">
        <v>324</v>
      </c>
      <c r="F691">
        <v>2025</v>
      </c>
      <c r="G691" s="240">
        <v>1.4E-2</v>
      </c>
    </row>
    <row r="692" spans="1:7" ht="15" thickBot="1" x14ac:dyDescent="0.35">
      <c r="A692" t="s">
        <v>349</v>
      </c>
      <c r="B692" t="str">
        <v>Documento donde se establece los PONS aplicables al contrato</v>
      </c>
      <c r="C692">
        <v>0</v>
      </c>
      <c r="D692" t="str">
        <f t="shared" si="13"/>
        <v>1</v>
      </c>
      <c r="E692" t="s">
        <v>324</v>
      </c>
      <c r="F692">
        <v>2025</v>
      </c>
      <c r="G692" s="240">
        <v>1.4E-2</v>
      </c>
    </row>
    <row r="693" spans="1:7" ht="15" thickBot="1" x14ac:dyDescent="0.35">
      <c r="A693" t="s">
        <v>349</v>
      </c>
      <c r="B693" t="str">
        <v>SGA-PR-02-RG-02 Investigación de causalidad de emergencias ambientales</v>
      </c>
      <c r="C693">
        <v>0</v>
      </c>
      <c r="D693" t="str">
        <f t="shared" si="13"/>
        <v>1</v>
      </c>
      <c r="E693" t="s">
        <v>324</v>
      </c>
      <c r="F693">
        <v>2025</v>
      </c>
      <c r="G693" s="240">
        <v>1.4E-2</v>
      </c>
    </row>
    <row r="694" spans="1:7" ht="15" thickBot="1" x14ac:dyDescent="0.35">
      <c r="A694" t="s">
        <v>349</v>
      </c>
      <c r="B694" t="str">
        <v>SGA-PR-02-RG-04 Base de incidentes ambientales</v>
      </c>
      <c r="C694">
        <v>0</v>
      </c>
      <c r="D694" t="str">
        <f t="shared" si="13"/>
        <v>1</v>
      </c>
      <c r="E694" t="s">
        <v>324</v>
      </c>
      <c r="F694">
        <v>2025</v>
      </c>
      <c r="G694" s="240">
        <v>1.4E-2</v>
      </c>
    </row>
    <row r="695" spans="1:7" ht="15" thickBot="1" x14ac:dyDescent="0.35">
      <c r="A695" t="s">
        <v>349</v>
      </c>
      <c r="B695" t="str">
        <v>Inducción y reinducción</v>
      </c>
      <c r="C695">
        <v>0</v>
      </c>
      <c r="D695" t="str">
        <f t="shared" si="13"/>
        <v>1</v>
      </c>
      <c r="E695" t="s">
        <v>324</v>
      </c>
      <c r="F695">
        <v>2025</v>
      </c>
      <c r="G695" s="227">
        <v>0.05</v>
      </c>
    </row>
    <row r="696" spans="1:7" ht="15" thickBot="1" x14ac:dyDescent="0.35">
      <c r="A696" t="s">
        <v>349</v>
      </c>
      <c r="B696" t="str">
        <v>Inspecciones ambiental en terreno</v>
      </c>
      <c r="C696">
        <v>0</v>
      </c>
      <c r="D696" t="str">
        <f t="shared" si="13"/>
        <v>1</v>
      </c>
      <c r="E696" t="s">
        <v>324</v>
      </c>
      <c r="F696">
        <v>2025</v>
      </c>
      <c r="G696" s="248">
        <v>2.3300000000000001E-2</v>
      </c>
    </row>
    <row r="697" spans="1:7" ht="15" thickBot="1" x14ac:dyDescent="0.35">
      <c r="A697" t="s">
        <v>349</v>
      </c>
      <c r="B697" t="str">
        <v>Inspecciones de kit de derrames</v>
      </c>
      <c r="C697">
        <v>0</v>
      </c>
      <c r="D697" t="str">
        <f t="shared" si="13"/>
        <v>1</v>
      </c>
      <c r="E697" t="s">
        <v>324</v>
      </c>
      <c r="F697">
        <v>2025</v>
      </c>
      <c r="G697" s="248">
        <v>2.3300000000000001E-2</v>
      </c>
    </row>
    <row r="698" spans="1:7" ht="15" thickBot="1" x14ac:dyDescent="0.35">
      <c r="A698" t="s">
        <v>349</v>
      </c>
      <c r="B698" t="str">
        <v>Inspecciones localivas ambientales</v>
      </c>
      <c r="C698">
        <v>0</v>
      </c>
      <c r="D698" t="str">
        <f t="shared" si="13"/>
        <v>1</v>
      </c>
      <c r="E698" t="s">
        <v>324</v>
      </c>
      <c r="F698">
        <v>2025</v>
      </c>
      <c r="G698" s="240">
        <v>2.3300000000000001E-2</v>
      </c>
    </row>
    <row r="699" spans="1:7" x14ac:dyDescent="0.3">
      <c r="A699" t="s">
        <v>349</v>
      </c>
      <c r="B699" t="str">
        <v>Informe del desempeño ambiental del contrato (Indicadores, practicas sostenibles, hallazgos, entre otros)</v>
      </c>
      <c r="C699">
        <v>0</v>
      </c>
      <c r="D699" t="str">
        <f t="shared" si="13"/>
        <v>1</v>
      </c>
      <c r="E699" t="s">
        <v>324</v>
      </c>
      <c r="F699">
        <v>2025</v>
      </c>
      <c r="G699" s="248">
        <v>3.5000000000000003E-2</v>
      </c>
    </row>
    <row r="700" spans="1:7" ht="15" thickBot="1" x14ac:dyDescent="0.35">
      <c r="A700" t="s">
        <v>349</v>
      </c>
      <c r="B700" t="str">
        <v>Comunicación del desempeño ambiental a colaboradores</v>
      </c>
      <c r="C700">
        <v>0</v>
      </c>
      <c r="D700" t="str">
        <f t="shared" si="13"/>
        <v>1</v>
      </c>
      <c r="E700" t="s">
        <v>324</v>
      </c>
      <c r="F700">
        <v>2025</v>
      </c>
      <c r="G700" s="249">
        <v>3.5000000000000003E-2</v>
      </c>
    </row>
    <row r="701" spans="1:7" ht="15" thickBot="1" x14ac:dyDescent="0.35">
      <c r="A701" t="s">
        <v>349</v>
      </c>
      <c r="B701" t="str">
        <v>SGA-PL-01-RG-05 Lista de chequeo de cumplimiento ambiental de proveedores (Sustancias quimicas, Saneamiento básico, Residuos peligrosos, RCD, CDA, Estaciones de servicio, Laboratorios - Cromatografia; entre otros)</v>
      </c>
      <c r="C701">
        <v>0</v>
      </c>
      <c r="D701" t="str">
        <f t="shared" si="13"/>
        <v>1</v>
      </c>
      <c r="E701" t="s">
        <v>324</v>
      </c>
      <c r="F701">
        <v>2025</v>
      </c>
      <c r="G701" s="248">
        <v>5.0000000000000001E-3</v>
      </c>
    </row>
    <row r="702" spans="1:7" ht="15" thickBot="1" x14ac:dyDescent="0.35">
      <c r="A702" t="s">
        <v>349</v>
      </c>
      <c r="B702" t="str">
        <v>Soportes del cumplimiento ambiental de cada proveedor</v>
      </c>
      <c r="C702">
        <v>0</v>
      </c>
      <c r="D702" t="str">
        <f t="shared" si="13"/>
        <v>1</v>
      </c>
      <c r="E702" t="s">
        <v>324</v>
      </c>
      <c r="F702">
        <v>2025</v>
      </c>
      <c r="G702" s="248">
        <v>5.0000000000000001E-3</v>
      </c>
    </row>
    <row r="703" spans="1:7" ht="15" thickBot="1" x14ac:dyDescent="0.35">
      <c r="A703" t="s">
        <v>349</v>
      </c>
      <c r="B703" t="str">
        <v>Seguimiento y Control Acciones Correctivas y Oportunidades de Mejora</v>
      </c>
      <c r="C703">
        <v>0</v>
      </c>
      <c r="D703" t="str">
        <f t="shared" si="13"/>
        <v>1</v>
      </c>
      <c r="E703" t="s">
        <v>324</v>
      </c>
      <c r="F703">
        <v>2025</v>
      </c>
      <c r="G703" s="248">
        <v>3.5000000000000003E-2</v>
      </c>
    </row>
    <row r="704" spans="1:7" ht="15" thickBot="1" x14ac:dyDescent="0.35">
      <c r="A704" t="s">
        <v>349</v>
      </c>
      <c r="B704" t="str">
        <v>Evidencias de cierre de hallazgo</v>
      </c>
      <c r="C704">
        <v>0</v>
      </c>
      <c r="D704" t="str">
        <f t="shared" si="13"/>
        <v>1</v>
      </c>
      <c r="E704" t="s">
        <v>324</v>
      </c>
      <c r="F704">
        <v>2025</v>
      </c>
      <c r="G704" s="248">
        <v>3.5000000000000003E-2</v>
      </c>
    </row>
    <row r="705" spans="1:7" ht="15" thickBot="1" x14ac:dyDescent="0.35">
      <c r="A705" t="s">
        <v>349</v>
      </c>
      <c r="B705" t="str">
        <v>Residuos</v>
      </c>
      <c r="C705">
        <v>0</v>
      </c>
      <c r="D705" t="str">
        <f t="shared" si="13"/>
        <v>1</v>
      </c>
      <c r="E705" t="s">
        <v>324</v>
      </c>
      <c r="F705">
        <v>2025</v>
      </c>
      <c r="G705" s="240">
        <v>3.3500000000000002E-2</v>
      </c>
    </row>
    <row r="706" spans="1:7" ht="15" thickBot="1" x14ac:dyDescent="0.35">
      <c r="A706" t="s">
        <v>349</v>
      </c>
      <c r="B706" t="str">
        <v>Emisiones y combustible</v>
      </c>
      <c r="C706">
        <v>0</v>
      </c>
      <c r="D706" t="str">
        <f t="shared" si="13"/>
        <v>1</v>
      </c>
      <c r="E706" t="s">
        <v>324</v>
      </c>
      <c r="F706">
        <v>2025</v>
      </c>
      <c r="G706" s="240">
        <v>3.3300000000000003E-2</v>
      </c>
    </row>
    <row r="707" spans="1:7" ht="15" thickBot="1" x14ac:dyDescent="0.35">
      <c r="A707" t="s">
        <v>349</v>
      </c>
      <c r="B707" t="str">
        <v>Saneamiento básico</v>
      </c>
      <c r="C707">
        <v>0</v>
      </c>
      <c r="D707" t="str">
        <f t="shared" si="13"/>
        <v>1</v>
      </c>
      <c r="E707" t="s">
        <v>324</v>
      </c>
      <c r="F707">
        <v>2025</v>
      </c>
      <c r="G707" s="240">
        <v>3.3300000000000003E-2</v>
      </c>
    </row>
    <row r="708" spans="1:7" ht="15" thickBot="1" x14ac:dyDescent="0.35">
      <c r="A708" t="s">
        <v>349</v>
      </c>
      <c r="B708" t="str">
        <v>Inspecciones</v>
      </c>
      <c r="C708">
        <v>0</v>
      </c>
      <c r="D708" t="str">
        <f t="shared" si="13"/>
        <v>1</v>
      </c>
      <c r="E708" t="s">
        <v>324</v>
      </c>
      <c r="F708">
        <v>2025</v>
      </c>
      <c r="G708" s="240">
        <v>3.3300000000000003E-2</v>
      </c>
    </row>
    <row r="709" spans="1:7" ht="15" thickBot="1" x14ac:dyDescent="0.35">
      <c r="A709" t="s">
        <v>349</v>
      </c>
      <c r="B709" t="str">
        <v>Practicas</v>
      </c>
      <c r="C709">
        <v>0</v>
      </c>
      <c r="D709" t="str">
        <f t="shared" si="13"/>
        <v>1</v>
      </c>
      <c r="E709" t="s">
        <v>324</v>
      </c>
      <c r="F709">
        <v>2025</v>
      </c>
      <c r="G709" s="240">
        <v>3.3300000000000003E-2</v>
      </c>
    </row>
    <row r="710" spans="1:7" x14ac:dyDescent="0.3">
      <c r="A710" t="s">
        <v>349</v>
      </c>
      <c r="B710" t="str">
        <v>Formaciones</v>
      </c>
      <c r="C710">
        <v>0</v>
      </c>
      <c r="D710" t="str">
        <f t="shared" si="13"/>
        <v>1</v>
      </c>
      <c r="E710" t="s">
        <v>324</v>
      </c>
      <c r="F710">
        <v>2025</v>
      </c>
      <c r="G710" s="240">
        <v>3.3300000000000003E-2</v>
      </c>
    </row>
    <row r="711" spans="1:7" x14ac:dyDescent="0.3">
      <c r="A711" t="s">
        <v>364</v>
      </c>
      <c r="B711" t="str" cm="1">
        <f t="array" ref="B711:B769">SUBESTACIONES.!C9:C67</f>
        <v>SIG-MG-01-RG-02 Matriz DOFA</v>
      </c>
      <c r="C711" cm="1">
        <f t="array" ref="C711:C769">SUBESTACIONES.!D9:D67</f>
        <v>1</v>
      </c>
      <c r="D711" t="str">
        <f t="shared" si="13"/>
        <v>0</v>
      </c>
      <c r="E711" t="s">
        <v>365</v>
      </c>
      <c r="F711">
        <v>2025</v>
      </c>
    </row>
    <row r="712" spans="1:7" x14ac:dyDescent="0.3">
      <c r="A712" t="s">
        <v>364</v>
      </c>
      <c r="B712" t="str">
        <v>Matriz de partes interesadas</v>
      </c>
      <c r="C712">
        <v>1</v>
      </c>
      <c r="D712" t="str">
        <f t="shared" si="13"/>
        <v>0</v>
      </c>
      <c r="E712" t="s">
        <v>365</v>
      </c>
      <c r="F712">
        <v>2025</v>
      </c>
    </row>
    <row r="713" spans="1:7" x14ac:dyDescent="0.3">
      <c r="A713" t="s">
        <v>364</v>
      </c>
      <c r="B713" t="str">
        <v>Matriz de riesgos y oportunidades</v>
      </c>
      <c r="C713">
        <v>1</v>
      </c>
      <c r="D713" t="str">
        <f t="shared" si="13"/>
        <v>0</v>
      </c>
      <c r="E713" t="s">
        <v>365</v>
      </c>
      <c r="F713">
        <v>2025</v>
      </c>
    </row>
    <row r="714" spans="1:7" x14ac:dyDescent="0.3">
      <c r="A714" t="s">
        <v>364</v>
      </c>
      <c r="B714" t="str">
        <v>Matriz de identificación de aspectos e impactos ambientales</v>
      </c>
      <c r="C714">
        <v>1</v>
      </c>
      <c r="D714" t="str">
        <f t="shared" si="13"/>
        <v>0</v>
      </c>
      <c r="E714" t="s">
        <v>365</v>
      </c>
      <c r="F714">
        <v>2025</v>
      </c>
    </row>
    <row r="715" spans="1:7" x14ac:dyDescent="0.3">
      <c r="A715" t="s">
        <v>364</v>
      </c>
      <c r="B715" t="str">
        <v>Divulgación de la Matriz de identificación de aspectos e impactos ambientales</v>
      </c>
      <c r="C715">
        <v>1</v>
      </c>
      <c r="D715" t="str">
        <f t="shared" si="13"/>
        <v>0</v>
      </c>
      <c r="E715" t="s">
        <v>365</v>
      </c>
      <c r="F715">
        <v>2025</v>
      </c>
    </row>
    <row r="716" spans="1:7" x14ac:dyDescent="0.3">
      <c r="A716" t="s">
        <v>364</v>
      </c>
      <c r="B716" t="str">
        <v>Presupuesto para la implementación del Sistema de Gestión Ambiental</v>
      </c>
      <c r="C716">
        <v>1</v>
      </c>
      <c r="D716" t="str">
        <f t="shared" si="13"/>
        <v>0</v>
      </c>
      <c r="E716" t="s">
        <v>365</v>
      </c>
      <c r="F716">
        <v>2025</v>
      </c>
    </row>
    <row r="717" spans="1:7" x14ac:dyDescent="0.3">
      <c r="A717" t="s">
        <v>364</v>
      </c>
      <c r="B717" t="str">
        <v>Matriz de comunicaciones externas</v>
      </c>
      <c r="C717">
        <v>1</v>
      </c>
      <c r="D717" t="str">
        <f t="shared" si="13"/>
        <v>0</v>
      </c>
      <c r="E717" t="s">
        <v>365</v>
      </c>
      <c r="F717">
        <v>2025</v>
      </c>
    </row>
    <row r="718" spans="1:7" x14ac:dyDescent="0.3">
      <c r="A718" t="s">
        <v>364</v>
      </c>
      <c r="B718" t="str">
        <v>Verificación de las instalaciones del centro de acopio</v>
      </c>
      <c r="C718">
        <v>1</v>
      </c>
      <c r="D718" t="str">
        <f t="shared" si="13"/>
        <v>0</v>
      </c>
      <c r="E718" t="s">
        <v>365</v>
      </c>
      <c r="F718">
        <v>2025</v>
      </c>
    </row>
    <row r="719" spans="1:7" x14ac:dyDescent="0.3">
      <c r="A719" t="s">
        <v>364</v>
      </c>
      <c r="B719" t="str">
        <v xml:space="preserve">Aforo de residuos ordinarios </v>
      </c>
      <c r="C719">
        <v>1</v>
      </c>
      <c r="D719" t="str">
        <f t="shared" si="13"/>
        <v>0</v>
      </c>
      <c r="E719" t="s">
        <v>365</v>
      </c>
      <c r="F719">
        <v>2025</v>
      </c>
    </row>
    <row r="720" spans="1:7" x14ac:dyDescent="0.3">
      <c r="A720" t="s">
        <v>364</v>
      </c>
      <c r="B720" t="str">
        <v>Orden y aseo del centro de acopio</v>
      </c>
      <c r="C720">
        <v>1</v>
      </c>
      <c r="D720" t="str">
        <f t="shared" si="13"/>
        <v>0</v>
      </c>
      <c r="E720" t="s">
        <v>365</v>
      </c>
      <c r="F720">
        <v>2025</v>
      </c>
    </row>
    <row r="721" spans="1:6" x14ac:dyDescent="0.3">
      <c r="A721" t="s">
        <v>364</v>
      </c>
      <c r="B721" t="str">
        <v>Recolección de residuos aprovechables (SGA-PM-01-RG-02 Venta de material reciclable y/o donación)</v>
      </c>
      <c r="C721">
        <v>1</v>
      </c>
      <c r="D721" t="str">
        <f t="shared" si="13"/>
        <v>0</v>
      </c>
      <c r="E721" t="s">
        <v>365</v>
      </c>
      <c r="F721">
        <v>2025</v>
      </c>
    </row>
    <row r="722" spans="1:6" x14ac:dyDescent="0.3">
      <c r="A722" t="s">
        <v>364</v>
      </c>
      <c r="B722" t="str">
        <v xml:space="preserve">Licencias de empresas de recolección , transporte y disposición de residuos peligrosos </v>
      </c>
      <c r="C722">
        <v>1</v>
      </c>
      <c r="D722" t="str">
        <f t="shared" si="13"/>
        <v>0</v>
      </c>
      <c r="E722" t="s">
        <v>365</v>
      </c>
      <c r="F722">
        <v>2025</v>
      </c>
    </row>
    <row r="723" spans="1:6" x14ac:dyDescent="0.3">
      <c r="A723" t="s">
        <v>364</v>
      </c>
      <c r="B723" t="str">
        <v>Recoleccción de residuos peligrosos (SGA-PL-02-RG-01 Entrega y verificación  de residuos peligrosos)</v>
      </c>
      <c r="C723">
        <v>1</v>
      </c>
      <c r="D723" t="str">
        <f t="shared" si="13"/>
        <v>0</v>
      </c>
      <c r="E723" t="s">
        <v>365</v>
      </c>
      <c r="F723">
        <v>2025</v>
      </c>
    </row>
    <row r="724" spans="1:6" x14ac:dyDescent="0.3">
      <c r="A724" t="s">
        <v>364</v>
      </c>
      <c r="B724" t="str">
        <v>Manifiestos de carga</v>
      </c>
      <c r="C724">
        <v>1</v>
      </c>
      <c r="D724" t="str">
        <f t="shared" si="13"/>
        <v>0</v>
      </c>
      <c r="E724" t="s">
        <v>365</v>
      </c>
      <c r="F724">
        <v>2025</v>
      </c>
    </row>
    <row r="725" spans="1:6" x14ac:dyDescent="0.3">
      <c r="A725" t="s">
        <v>364</v>
      </c>
      <c r="B725" t="str">
        <v xml:space="preserve">Recolección de aguas residuales de baños portatiles </v>
      </c>
      <c r="C725">
        <v>1</v>
      </c>
      <c r="D725" t="str">
        <f t="shared" si="13"/>
        <v>0</v>
      </c>
      <c r="E725" t="s">
        <v>365</v>
      </c>
      <c r="F725">
        <v>2025</v>
      </c>
    </row>
    <row r="726" spans="1:6" x14ac:dyDescent="0.3">
      <c r="A726" t="s">
        <v>364</v>
      </c>
      <c r="B726" t="str">
        <v>Actualización del registro SGA-PM-01-RG-01 Control de generación y disposición de residuos</v>
      </c>
      <c r="C726">
        <v>1</v>
      </c>
      <c r="D726" t="str">
        <f t="shared" si="13"/>
        <v>0</v>
      </c>
      <c r="E726" t="s">
        <v>365</v>
      </c>
      <c r="F726">
        <v>2025</v>
      </c>
    </row>
    <row r="727" spans="1:6" x14ac:dyDescent="0.3">
      <c r="A727" t="s">
        <v>364</v>
      </c>
      <c r="B727" t="str">
        <v xml:space="preserve">Licencias y certificados de disposición final de los talleres que realizan mantenimiento a los vehiculos </v>
      </c>
      <c r="C727">
        <v>0</v>
      </c>
      <c r="D727" t="str">
        <f t="shared" si="13"/>
        <v>1</v>
      </c>
      <c r="E727" t="s">
        <v>365</v>
      </c>
      <c r="F727">
        <v>2025</v>
      </c>
    </row>
    <row r="728" spans="1:6" x14ac:dyDescent="0.3">
      <c r="A728" t="s">
        <v>364</v>
      </c>
      <c r="B728" t="str">
        <v>Control de plagas (roedores)</v>
      </c>
      <c r="C728">
        <v>1</v>
      </c>
      <c r="D728" t="str">
        <f t="shared" si="13"/>
        <v>0</v>
      </c>
      <c r="E728" t="s">
        <v>365</v>
      </c>
      <c r="F728">
        <v>2025</v>
      </c>
    </row>
    <row r="729" spans="1:6" x14ac:dyDescent="0.3">
      <c r="A729" t="s">
        <v>364</v>
      </c>
      <c r="B729" t="str">
        <v>Fumigación general (Vectores)</v>
      </c>
      <c r="C729">
        <v>1</v>
      </c>
      <c r="D729" t="str">
        <f t="shared" si="13"/>
        <v>0</v>
      </c>
      <c r="E729" t="s">
        <v>365</v>
      </c>
      <c r="F729">
        <v>2025</v>
      </c>
    </row>
    <row r="730" spans="1:6" x14ac:dyDescent="0.3">
      <c r="A730" t="s">
        <v>364</v>
      </c>
      <c r="B730" t="str">
        <v>Lavado de tanques</v>
      </c>
      <c r="C730">
        <v>1</v>
      </c>
      <c r="D730" t="str">
        <f t="shared" si="13"/>
        <v>0</v>
      </c>
      <c r="E730" t="s">
        <v>365</v>
      </c>
      <c r="F730">
        <v>2025</v>
      </c>
    </row>
    <row r="731" spans="1:6" x14ac:dyDescent="0.3">
      <c r="A731" t="s">
        <v>364</v>
      </c>
      <c r="B731" t="str">
        <v>Análisis e informe de agua potable (Laboratorio acreditado por el IDEAM)</v>
      </c>
      <c r="C731">
        <v>0</v>
      </c>
      <c r="D731" t="str">
        <f t="shared" si="13"/>
        <v>1</v>
      </c>
      <c r="E731" t="s">
        <v>365</v>
      </c>
      <c r="F731">
        <v>2025</v>
      </c>
    </row>
    <row r="732" spans="1:6" x14ac:dyDescent="0.3">
      <c r="A732" t="s">
        <v>364</v>
      </c>
      <c r="B732" t="str">
        <v>Mantenimiento de los filtros de agua de las instalaciones de la sede</v>
      </c>
      <c r="C732">
        <v>0</v>
      </c>
      <c r="D732" t="str">
        <f t="shared" si="13"/>
        <v>1</v>
      </c>
      <c r="E732" t="s">
        <v>365</v>
      </c>
      <c r="F732">
        <v>2025</v>
      </c>
    </row>
    <row r="733" spans="1:6" x14ac:dyDescent="0.3">
      <c r="A733" t="s">
        <v>364</v>
      </c>
      <c r="B733" t="str">
        <v>Proyectos para la disminuación del impacto ambiental</v>
      </c>
      <c r="C733">
        <v>0</v>
      </c>
      <c r="D733" t="str">
        <f t="shared" si="13"/>
        <v>1</v>
      </c>
      <c r="E733" t="s">
        <v>365</v>
      </c>
      <c r="F733">
        <v>2025</v>
      </c>
    </row>
    <row r="734" spans="1:6" x14ac:dyDescent="0.3">
      <c r="A734" t="s">
        <v>364</v>
      </c>
      <c r="B734" t="str">
        <v>Campañas de toma de conciencia en el contrato</v>
      </c>
      <c r="C734">
        <v>0</v>
      </c>
      <c r="D734" t="str">
        <f t="shared" si="13"/>
        <v>1</v>
      </c>
      <c r="E734" t="s">
        <v>365</v>
      </c>
      <c r="F734">
        <v>2025</v>
      </c>
    </row>
    <row r="735" spans="1:6" x14ac:dyDescent="0.3">
      <c r="A735" t="s">
        <v>364</v>
      </c>
      <c r="B735" t="str">
        <v>Charlas o divulgaciones en temas ambientales</v>
      </c>
      <c r="C735">
        <v>1</v>
      </c>
      <c r="D735" t="str">
        <f t="shared" si="13"/>
        <v>0</v>
      </c>
      <c r="E735" t="s">
        <v>365</v>
      </c>
      <c r="F735">
        <v>2025</v>
      </c>
    </row>
    <row r="736" spans="1:6" x14ac:dyDescent="0.3">
      <c r="A736" t="s">
        <v>364</v>
      </c>
      <c r="B736" t="str">
        <v>Verificación de las revisiones tecnicomecanica de los vehiculos</v>
      </c>
      <c r="C736">
        <v>1</v>
      </c>
      <c r="D736" t="str">
        <f t="shared" ref="D736:D796" si="14">IF(C736=1,"0","1")</f>
        <v>0</v>
      </c>
      <c r="E736" t="s">
        <v>365</v>
      </c>
      <c r="F736">
        <v>2025</v>
      </c>
    </row>
    <row r="737" spans="1:6" x14ac:dyDescent="0.3">
      <c r="A737" t="s">
        <v>364</v>
      </c>
      <c r="B737" t="str">
        <v>Verificaciones de las revisiones tecnicomecanicas de las motos</v>
      </c>
      <c r="C737">
        <v>1</v>
      </c>
      <c r="D737" t="str">
        <f t="shared" si="14"/>
        <v>0</v>
      </c>
      <c r="E737" t="s">
        <v>365</v>
      </c>
      <c r="F737">
        <v>2025</v>
      </c>
    </row>
    <row r="738" spans="1:6" x14ac:dyDescent="0.3">
      <c r="A738" t="s">
        <v>364</v>
      </c>
      <c r="B738" t="str">
        <v>Revisión de la información en la plataforma CAMPRO</v>
      </c>
      <c r="C738">
        <v>0</v>
      </c>
      <c r="D738" t="str">
        <f t="shared" si="14"/>
        <v>1</v>
      </c>
      <c r="E738" t="s">
        <v>365</v>
      </c>
      <c r="F738">
        <v>2025</v>
      </c>
    </row>
    <row r="739" spans="1:6" x14ac:dyDescent="0.3">
      <c r="A739" t="s">
        <v>364</v>
      </c>
      <c r="B739" t="str">
        <v>Certificación ambiental para la habilitación de centros de diagnostico automotor - CDA</v>
      </c>
      <c r="C739">
        <v>0</v>
      </c>
      <c r="D739" t="str">
        <f t="shared" si="14"/>
        <v>1</v>
      </c>
      <c r="E739" t="s">
        <v>365</v>
      </c>
      <c r="F739">
        <v>2025</v>
      </c>
    </row>
    <row r="740" spans="1:6" x14ac:dyDescent="0.3">
      <c r="A740" t="s">
        <v>364</v>
      </c>
      <c r="B740" t="str">
        <v>Combustibles</v>
      </c>
      <c r="C740">
        <v>1</v>
      </c>
      <c r="D740" t="str">
        <f t="shared" si="14"/>
        <v>0</v>
      </c>
      <c r="E740" t="s">
        <v>365</v>
      </c>
      <c r="F740">
        <v>2025</v>
      </c>
    </row>
    <row r="741" spans="1:6" x14ac:dyDescent="0.3">
      <c r="A741" t="s">
        <v>364</v>
      </c>
      <c r="B741" t="str">
        <v>SSL-PM-02-RG-01 Matriz de Identificación sustancia quimica</v>
      </c>
      <c r="C741">
        <v>1</v>
      </c>
      <c r="D741" t="str">
        <f t="shared" si="14"/>
        <v>0</v>
      </c>
      <c r="E741" t="s">
        <v>365</v>
      </c>
      <c r="F741">
        <v>2025</v>
      </c>
    </row>
    <row r="742" spans="1:6" x14ac:dyDescent="0.3">
      <c r="A742" t="s">
        <v>364</v>
      </c>
      <c r="B742" t="str">
        <v>Matriz de compatibilidad de acuerdo a las sustancias quimicas que se manejan</v>
      </c>
      <c r="C742">
        <v>1</v>
      </c>
      <c r="D742" t="str">
        <f t="shared" si="14"/>
        <v>0</v>
      </c>
      <c r="E742" t="s">
        <v>365</v>
      </c>
      <c r="F742">
        <v>2025</v>
      </c>
    </row>
    <row r="743" spans="1:6" x14ac:dyDescent="0.3">
      <c r="A743" t="s">
        <v>364</v>
      </c>
      <c r="B743" t="str">
        <v>Verificación del almacenamiento de las sustancias quimicas de acuerdo al Sistema Globalmente Armonizado (Registro fotografico)</v>
      </c>
      <c r="C743">
        <v>1</v>
      </c>
      <c r="D743" t="str">
        <f t="shared" si="14"/>
        <v>0</v>
      </c>
      <c r="E743" t="s">
        <v>365</v>
      </c>
      <c r="F743">
        <v>2025</v>
      </c>
    </row>
    <row r="744" spans="1:6" x14ac:dyDescent="0.3">
      <c r="A744" t="s">
        <v>364</v>
      </c>
      <c r="B744" t="str">
        <v>SSL-PM-02-RG-02 Etiquetado de las sustancias quimicas en la sede del proyecto (Servicios generales, almacen, TI, entre otras). (Registro fotografico)</v>
      </c>
      <c r="C744">
        <v>1</v>
      </c>
      <c r="D744" t="str">
        <f t="shared" si="14"/>
        <v>0</v>
      </c>
      <c r="E744" t="s">
        <v>365</v>
      </c>
      <c r="F744">
        <v>2025</v>
      </c>
    </row>
    <row r="745" spans="1:6" x14ac:dyDescent="0.3">
      <c r="A745" t="s">
        <v>364</v>
      </c>
      <c r="B745" t="str">
        <v>Fichas de seguridad que se utilizan en el proyecto (Resolución 773 de 2021 - Decreto 1496 del 2018  y que cumplan de acuerdo a la NTC 4435)</v>
      </c>
      <c r="C745">
        <v>1</v>
      </c>
      <c r="D745" t="str">
        <f t="shared" si="14"/>
        <v>0</v>
      </c>
      <c r="E745" t="s">
        <v>365</v>
      </c>
      <c r="F745">
        <v>2025</v>
      </c>
    </row>
    <row r="746" spans="1:6" x14ac:dyDescent="0.3">
      <c r="A746" t="s">
        <v>364</v>
      </c>
      <c r="B746" t="str">
        <v xml:space="preserve">SSL-PM-02-RG-02 Etiquetado de las sustancias quimicas en los vehiculos del proyecto  </v>
      </c>
      <c r="C746">
        <v>1</v>
      </c>
      <c r="D746" t="str">
        <f t="shared" si="14"/>
        <v>0</v>
      </c>
      <c r="E746" t="s">
        <v>365</v>
      </c>
      <c r="F746">
        <v>2025</v>
      </c>
    </row>
    <row r="747" spans="1:6" x14ac:dyDescent="0.3">
      <c r="A747" t="s">
        <v>364</v>
      </c>
      <c r="B747" t="str">
        <v>SSL-PM-02-RG-03 Tarjeta de emergencia (para el transporte de sustancias quimicas)</v>
      </c>
      <c r="C747">
        <v>1</v>
      </c>
      <c r="D747" t="str">
        <f t="shared" si="14"/>
        <v>0</v>
      </c>
      <c r="E747" t="s">
        <v>365</v>
      </c>
      <c r="F747">
        <v>2025</v>
      </c>
    </row>
    <row r="748" spans="1:6" x14ac:dyDescent="0.3">
      <c r="A748" t="s">
        <v>364</v>
      </c>
      <c r="B748" t="str">
        <v>Cumplimiento al rotulado de los vehiculos que transportan sustancias (Decreto 1609/2002)</v>
      </c>
      <c r="C748">
        <v>0</v>
      </c>
      <c r="D748" t="str">
        <f t="shared" si="14"/>
        <v>1</v>
      </c>
      <c r="E748" t="s">
        <v>365</v>
      </c>
      <c r="F748">
        <v>2025</v>
      </c>
    </row>
    <row r="749" spans="1:6" x14ac:dyDescent="0.3">
      <c r="A749" t="s">
        <v>364</v>
      </c>
      <c r="B749" t="str">
        <v>SSL-PM-14-RG-05 Guion para el desarrollo del simulacro</v>
      </c>
      <c r="C749">
        <v>0</v>
      </c>
      <c r="D749" t="str">
        <f t="shared" si="14"/>
        <v>1</v>
      </c>
      <c r="E749" t="s">
        <v>365</v>
      </c>
      <c r="F749">
        <v>2025</v>
      </c>
    </row>
    <row r="750" spans="1:6" x14ac:dyDescent="0.3">
      <c r="A750" t="s">
        <v>364</v>
      </c>
      <c r="B750" t="str">
        <v>SGA-PR-02-RG-03 Informe de simulacro de emergencias ambientales.</v>
      </c>
      <c r="C750">
        <v>0</v>
      </c>
      <c r="D750" t="str">
        <f t="shared" si="14"/>
        <v>1</v>
      </c>
      <c r="E750" t="s">
        <v>365</v>
      </c>
      <c r="F750">
        <v>2025</v>
      </c>
    </row>
    <row r="751" spans="1:6" x14ac:dyDescent="0.3">
      <c r="A751" t="s">
        <v>364</v>
      </c>
      <c r="B751" t="str">
        <v>Documento donde se establece los PONS aplicables al contrato</v>
      </c>
      <c r="C751">
        <v>0</v>
      </c>
      <c r="D751" t="str">
        <f t="shared" si="14"/>
        <v>1</v>
      </c>
      <c r="E751" t="s">
        <v>365</v>
      </c>
      <c r="F751">
        <v>2025</v>
      </c>
    </row>
    <row r="752" spans="1:6" x14ac:dyDescent="0.3">
      <c r="A752" t="s">
        <v>364</v>
      </c>
      <c r="B752" t="str">
        <v>SGA-PR-02-RG-02 Investigación de causalidad de emergencias ambientales</v>
      </c>
      <c r="C752">
        <v>1</v>
      </c>
      <c r="D752" t="str">
        <f t="shared" si="14"/>
        <v>0</v>
      </c>
      <c r="E752" t="s">
        <v>365</v>
      </c>
      <c r="F752">
        <v>2025</v>
      </c>
    </row>
    <row r="753" spans="1:6" x14ac:dyDescent="0.3">
      <c r="A753" t="s">
        <v>364</v>
      </c>
      <c r="B753" t="str">
        <v>SGA-PR-02-RG-04 Base de incidentes ambientales</v>
      </c>
      <c r="C753">
        <v>1</v>
      </c>
      <c r="D753" t="str">
        <f t="shared" si="14"/>
        <v>0</v>
      </c>
      <c r="E753" t="s">
        <v>365</v>
      </c>
      <c r="F753">
        <v>2025</v>
      </c>
    </row>
    <row r="754" spans="1:6" x14ac:dyDescent="0.3">
      <c r="A754" t="s">
        <v>364</v>
      </c>
      <c r="B754" t="str">
        <v>Inducción y reinducción</v>
      </c>
      <c r="C754">
        <v>1</v>
      </c>
      <c r="D754" t="str">
        <f t="shared" si="14"/>
        <v>0</v>
      </c>
      <c r="E754" t="s">
        <v>365</v>
      </c>
      <c r="F754">
        <v>2025</v>
      </c>
    </row>
    <row r="755" spans="1:6" x14ac:dyDescent="0.3">
      <c r="A755" t="s">
        <v>364</v>
      </c>
      <c r="B755" t="str">
        <v>Inspecciones ambiental en terreno</v>
      </c>
      <c r="C755">
        <v>1</v>
      </c>
      <c r="D755" t="str">
        <f t="shared" si="14"/>
        <v>0</v>
      </c>
      <c r="E755" t="s">
        <v>365</v>
      </c>
      <c r="F755">
        <v>2025</v>
      </c>
    </row>
    <row r="756" spans="1:6" x14ac:dyDescent="0.3">
      <c r="A756" t="s">
        <v>364</v>
      </c>
      <c r="B756" t="str">
        <v>Inspecciones de kit de derrames</v>
      </c>
      <c r="C756">
        <v>1</v>
      </c>
      <c r="D756" t="str">
        <f t="shared" si="14"/>
        <v>0</v>
      </c>
      <c r="E756" t="s">
        <v>365</v>
      </c>
      <c r="F756">
        <v>2025</v>
      </c>
    </row>
    <row r="757" spans="1:6" x14ac:dyDescent="0.3">
      <c r="A757" t="s">
        <v>364</v>
      </c>
      <c r="B757" t="str">
        <v>Inspecciones localivas ambientales</v>
      </c>
      <c r="C757">
        <v>1</v>
      </c>
      <c r="D757" t="str">
        <f t="shared" si="14"/>
        <v>0</v>
      </c>
      <c r="E757" t="s">
        <v>365</v>
      </c>
      <c r="F757">
        <v>2025</v>
      </c>
    </row>
    <row r="758" spans="1:6" x14ac:dyDescent="0.3">
      <c r="A758" t="s">
        <v>364</v>
      </c>
      <c r="B758" t="str">
        <v>Informe del desempeño ambiental del contrato (Indicadores, practicas sostenibles, hallazgos, entre otros)</v>
      </c>
      <c r="C758">
        <v>0</v>
      </c>
      <c r="D758" t="str">
        <f t="shared" si="14"/>
        <v>1</v>
      </c>
      <c r="E758" t="s">
        <v>365</v>
      </c>
      <c r="F758">
        <v>2025</v>
      </c>
    </row>
    <row r="759" spans="1:6" x14ac:dyDescent="0.3">
      <c r="A759" t="s">
        <v>364</v>
      </c>
      <c r="B759" t="str">
        <v>Comunicación del desempeño ambiental a colaboradores</v>
      </c>
      <c r="C759">
        <v>0</v>
      </c>
      <c r="D759" t="str">
        <f t="shared" si="14"/>
        <v>1</v>
      </c>
      <c r="E759" t="s">
        <v>365</v>
      </c>
      <c r="F759">
        <v>2025</v>
      </c>
    </row>
    <row r="760" spans="1:6" x14ac:dyDescent="0.3">
      <c r="A760" t="s">
        <v>364</v>
      </c>
      <c r="B760" t="str">
        <v>SGA-PL-01-RG-05 Lista de chequeo de cumplimiento ambiental de proveedores (Sustancias quimicas, Saneamiento básico, Residuos peligrosos, RCD, CDA, Estaciones de servicio, Laboratorios - Cromatografia; entre otros)</v>
      </c>
      <c r="C760">
        <v>0</v>
      </c>
      <c r="D760" t="str">
        <f t="shared" si="14"/>
        <v>1</v>
      </c>
      <c r="E760" t="s">
        <v>365</v>
      </c>
      <c r="F760">
        <v>2025</v>
      </c>
    </row>
    <row r="761" spans="1:6" x14ac:dyDescent="0.3">
      <c r="A761" t="s">
        <v>364</v>
      </c>
      <c r="B761" t="str">
        <v>Soportes del cumplimiento ambiental de cada proveedor</v>
      </c>
      <c r="C761">
        <v>0</v>
      </c>
      <c r="D761" t="str">
        <f t="shared" si="14"/>
        <v>1</v>
      </c>
      <c r="E761" t="s">
        <v>365</v>
      </c>
      <c r="F761">
        <v>2025</v>
      </c>
    </row>
    <row r="762" spans="1:6" x14ac:dyDescent="0.3">
      <c r="A762" t="s">
        <v>364</v>
      </c>
      <c r="B762" t="str">
        <v>Seguimiento y Control Acciones Correctivas y Oportunidades de Mejora</v>
      </c>
      <c r="C762">
        <v>0</v>
      </c>
      <c r="D762" t="str">
        <f t="shared" si="14"/>
        <v>1</v>
      </c>
      <c r="E762" t="s">
        <v>365</v>
      </c>
      <c r="F762">
        <v>2025</v>
      </c>
    </row>
    <row r="763" spans="1:6" x14ac:dyDescent="0.3">
      <c r="A763" t="s">
        <v>364</v>
      </c>
      <c r="B763" t="str">
        <v>Evidencias de cierre de hallazgo</v>
      </c>
      <c r="C763">
        <v>0</v>
      </c>
      <c r="D763" t="str">
        <f t="shared" si="14"/>
        <v>1</v>
      </c>
      <c r="E763" t="s">
        <v>365</v>
      </c>
      <c r="F763">
        <v>2025</v>
      </c>
    </row>
    <row r="764" spans="1:6" x14ac:dyDescent="0.3">
      <c r="A764" t="s">
        <v>364</v>
      </c>
      <c r="B764" t="str">
        <v>Residuos</v>
      </c>
      <c r="C764">
        <v>1</v>
      </c>
      <c r="D764" t="str">
        <f t="shared" si="14"/>
        <v>0</v>
      </c>
      <c r="E764" t="s">
        <v>365</v>
      </c>
      <c r="F764">
        <v>2025</v>
      </c>
    </row>
    <row r="765" spans="1:6" x14ac:dyDescent="0.3">
      <c r="A765" t="s">
        <v>364</v>
      </c>
      <c r="B765" t="str">
        <v>Emisiones y combustible</v>
      </c>
      <c r="C765">
        <v>1</v>
      </c>
      <c r="D765" t="str">
        <f t="shared" si="14"/>
        <v>0</v>
      </c>
      <c r="E765" t="s">
        <v>365</v>
      </c>
      <c r="F765">
        <v>2025</v>
      </c>
    </row>
    <row r="766" spans="1:6" x14ac:dyDescent="0.3">
      <c r="A766" t="s">
        <v>364</v>
      </c>
      <c r="B766" t="str">
        <v>Saneamiento básico</v>
      </c>
      <c r="C766">
        <v>1</v>
      </c>
      <c r="D766" t="str">
        <f t="shared" si="14"/>
        <v>0</v>
      </c>
      <c r="E766" t="s">
        <v>365</v>
      </c>
      <c r="F766">
        <v>2025</v>
      </c>
    </row>
    <row r="767" spans="1:6" x14ac:dyDescent="0.3">
      <c r="A767" t="s">
        <v>364</v>
      </c>
      <c r="B767" t="str">
        <v>Inspecciones</v>
      </c>
      <c r="C767">
        <v>1</v>
      </c>
      <c r="D767" t="str">
        <f t="shared" si="14"/>
        <v>0</v>
      </c>
      <c r="E767" t="s">
        <v>365</v>
      </c>
      <c r="F767">
        <v>2025</v>
      </c>
    </row>
    <row r="768" spans="1:6" x14ac:dyDescent="0.3">
      <c r="A768" t="s">
        <v>364</v>
      </c>
      <c r="B768" t="str">
        <v>Practicas</v>
      </c>
      <c r="C768">
        <v>1</v>
      </c>
      <c r="D768" t="str">
        <f t="shared" si="14"/>
        <v>0</v>
      </c>
      <c r="E768" t="s">
        <v>365</v>
      </c>
      <c r="F768">
        <v>2025</v>
      </c>
    </row>
    <row r="769" spans="1:6" x14ac:dyDescent="0.3">
      <c r="A769" t="s">
        <v>364</v>
      </c>
      <c r="B769" t="str">
        <v>Formaciones</v>
      </c>
      <c r="C769">
        <v>0</v>
      </c>
      <c r="D769" t="str">
        <f t="shared" si="14"/>
        <v>1</v>
      </c>
      <c r="E769" t="s">
        <v>365</v>
      </c>
      <c r="F769">
        <v>2025</v>
      </c>
    </row>
    <row r="770" spans="1:6" x14ac:dyDescent="0.3">
      <c r="A770" t="s">
        <v>364</v>
      </c>
      <c r="B770" t="str" cm="1">
        <f t="array" ref="B770:B828">SUBESTACIONES.!C9:C67</f>
        <v>SIG-MG-01-RG-02 Matriz DOFA</v>
      </c>
      <c r="C770" cm="1">
        <f t="array" ref="C770:C828">SUBESTACIONES.!E9:E67</f>
        <v>1</v>
      </c>
      <c r="D770" t="str">
        <f t="shared" si="14"/>
        <v>0</v>
      </c>
      <c r="E770" t="s">
        <v>352</v>
      </c>
      <c r="F770">
        <v>2025</v>
      </c>
    </row>
    <row r="771" spans="1:6" x14ac:dyDescent="0.3">
      <c r="A771" t="s">
        <v>364</v>
      </c>
      <c r="B771" t="str">
        <v>Matriz de partes interesadas</v>
      </c>
      <c r="C771">
        <v>1</v>
      </c>
      <c r="D771" t="str">
        <f t="shared" si="14"/>
        <v>0</v>
      </c>
      <c r="E771" t="s">
        <v>352</v>
      </c>
      <c r="F771">
        <v>2025</v>
      </c>
    </row>
    <row r="772" spans="1:6" x14ac:dyDescent="0.3">
      <c r="A772" t="s">
        <v>364</v>
      </c>
      <c r="B772" t="str">
        <v>Matriz de riesgos y oportunidades</v>
      </c>
      <c r="C772">
        <v>1</v>
      </c>
      <c r="D772" t="str">
        <f t="shared" si="14"/>
        <v>0</v>
      </c>
      <c r="E772" t="s">
        <v>352</v>
      </c>
      <c r="F772">
        <v>2025</v>
      </c>
    </row>
    <row r="773" spans="1:6" x14ac:dyDescent="0.3">
      <c r="A773" t="s">
        <v>364</v>
      </c>
      <c r="B773" t="str">
        <v>Matriz de identificación de aspectos e impactos ambientales</v>
      </c>
      <c r="C773">
        <v>1</v>
      </c>
      <c r="D773" t="str">
        <f t="shared" si="14"/>
        <v>0</v>
      </c>
      <c r="E773" t="s">
        <v>352</v>
      </c>
      <c r="F773">
        <v>2025</v>
      </c>
    </row>
    <row r="774" spans="1:6" x14ac:dyDescent="0.3">
      <c r="A774" t="s">
        <v>364</v>
      </c>
      <c r="B774" t="str">
        <v>Divulgación de la Matriz de identificación de aspectos e impactos ambientales</v>
      </c>
      <c r="C774">
        <v>1</v>
      </c>
      <c r="D774" t="str">
        <f t="shared" si="14"/>
        <v>0</v>
      </c>
      <c r="E774" t="s">
        <v>352</v>
      </c>
      <c r="F774">
        <v>2025</v>
      </c>
    </row>
    <row r="775" spans="1:6" x14ac:dyDescent="0.3">
      <c r="A775" t="s">
        <v>364</v>
      </c>
      <c r="B775" t="str">
        <v>Presupuesto para la implementación del Sistema de Gestión Ambiental</v>
      </c>
      <c r="C775">
        <v>1</v>
      </c>
      <c r="D775" t="str">
        <f t="shared" si="14"/>
        <v>0</v>
      </c>
      <c r="E775" t="s">
        <v>352</v>
      </c>
      <c r="F775">
        <v>2025</v>
      </c>
    </row>
    <row r="776" spans="1:6" x14ac:dyDescent="0.3">
      <c r="A776" t="s">
        <v>364</v>
      </c>
      <c r="B776" t="str">
        <v>Matriz de comunicaciones externas</v>
      </c>
      <c r="C776">
        <v>1</v>
      </c>
      <c r="D776" t="str">
        <f t="shared" si="14"/>
        <v>0</v>
      </c>
      <c r="E776" t="s">
        <v>352</v>
      </c>
      <c r="F776">
        <v>2025</v>
      </c>
    </row>
    <row r="777" spans="1:6" x14ac:dyDescent="0.3">
      <c r="A777" t="s">
        <v>364</v>
      </c>
      <c r="B777" t="str">
        <v>Verificación de las instalaciones del centro de acopio</v>
      </c>
      <c r="C777">
        <v>1</v>
      </c>
      <c r="D777" t="str">
        <f t="shared" si="14"/>
        <v>0</v>
      </c>
      <c r="E777" t="s">
        <v>352</v>
      </c>
      <c r="F777">
        <v>2025</v>
      </c>
    </row>
    <row r="778" spans="1:6" x14ac:dyDescent="0.3">
      <c r="A778" t="s">
        <v>364</v>
      </c>
      <c r="B778" t="str">
        <v xml:space="preserve">Aforo de residuos ordinarios </v>
      </c>
      <c r="C778">
        <v>1</v>
      </c>
      <c r="D778" t="str">
        <f t="shared" si="14"/>
        <v>0</v>
      </c>
      <c r="E778" t="s">
        <v>352</v>
      </c>
      <c r="F778">
        <v>2025</v>
      </c>
    </row>
    <row r="779" spans="1:6" x14ac:dyDescent="0.3">
      <c r="A779" t="s">
        <v>364</v>
      </c>
      <c r="B779" t="str">
        <v>Orden y aseo del centro de acopio</v>
      </c>
      <c r="C779">
        <v>1</v>
      </c>
      <c r="D779" t="str">
        <f t="shared" si="14"/>
        <v>0</v>
      </c>
      <c r="E779" t="s">
        <v>352</v>
      </c>
      <c r="F779">
        <v>2025</v>
      </c>
    </row>
    <row r="780" spans="1:6" x14ac:dyDescent="0.3">
      <c r="A780" t="s">
        <v>364</v>
      </c>
      <c r="B780" t="str">
        <v>Recolección de residuos aprovechables (SGA-PM-01-RG-02 Venta de material reciclable y/o donación)</v>
      </c>
      <c r="C780">
        <v>1</v>
      </c>
      <c r="D780" t="str">
        <f t="shared" si="14"/>
        <v>0</v>
      </c>
      <c r="E780" t="s">
        <v>352</v>
      </c>
      <c r="F780">
        <v>2025</v>
      </c>
    </row>
    <row r="781" spans="1:6" x14ac:dyDescent="0.3">
      <c r="A781" t="s">
        <v>364</v>
      </c>
      <c r="B781" t="str">
        <v xml:space="preserve">Licencias de empresas de recolección , transporte y disposición de residuos peligrosos </v>
      </c>
      <c r="C781">
        <v>0</v>
      </c>
      <c r="D781" t="str">
        <f t="shared" si="14"/>
        <v>1</v>
      </c>
      <c r="E781" t="s">
        <v>352</v>
      </c>
      <c r="F781">
        <v>2025</v>
      </c>
    </row>
    <row r="782" spans="1:6" x14ac:dyDescent="0.3">
      <c r="A782" t="s">
        <v>364</v>
      </c>
      <c r="B782" t="str">
        <v>Recoleccción de residuos peligrosos (SGA-PL-02-RG-01 Entrega y verificación  de residuos peligrosos)</v>
      </c>
      <c r="C782">
        <v>1</v>
      </c>
      <c r="D782" t="str">
        <f t="shared" si="14"/>
        <v>0</v>
      </c>
      <c r="E782" t="s">
        <v>352</v>
      </c>
      <c r="F782">
        <v>2025</v>
      </c>
    </row>
    <row r="783" spans="1:6" x14ac:dyDescent="0.3">
      <c r="A783" t="s">
        <v>364</v>
      </c>
      <c r="B783" t="str">
        <v>Manifiestos de carga</v>
      </c>
      <c r="C783">
        <v>1</v>
      </c>
      <c r="D783" t="str">
        <f t="shared" si="14"/>
        <v>0</v>
      </c>
      <c r="E783" t="s">
        <v>352</v>
      </c>
      <c r="F783">
        <v>2025</v>
      </c>
    </row>
    <row r="784" spans="1:6" x14ac:dyDescent="0.3">
      <c r="A784" t="s">
        <v>364</v>
      </c>
      <c r="B784" t="str">
        <v xml:space="preserve">Recolección de aguas residuales de baños portatiles </v>
      </c>
      <c r="C784">
        <v>1</v>
      </c>
      <c r="D784" t="str">
        <f t="shared" si="14"/>
        <v>0</v>
      </c>
      <c r="E784" t="s">
        <v>352</v>
      </c>
      <c r="F784">
        <v>2025</v>
      </c>
    </row>
    <row r="785" spans="1:6" x14ac:dyDescent="0.3">
      <c r="A785" t="s">
        <v>364</v>
      </c>
      <c r="B785" t="str">
        <v>Actualización del registro SGA-PM-01-RG-01 Control de generación y disposición de residuos</v>
      </c>
      <c r="C785">
        <v>1</v>
      </c>
      <c r="D785" t="str">
        <f t="shared" si="14"/>
        <v>0</v>
      </c>
      <c r="E785" t="s">
        <v>352</v>
      </c>
      <c r="F785">
        <v>2025</v>
      </c>
    </row>
    <row r="786" spans="1:6" x14ac:dyDescent="0.3">
      <c r="A786" t="s">
        <v>364</v>
      </c>
      <c r="B786" t="str">
        <v xml:space="preserve">Licencias y certificados de disposición final de los talleres que realizan mantenimiento a los vehiculos </v>
      </c>
      <c r="C786">
        <v>0</v>
      </c>
      <c r="D786" t="str">
        <f t="shared" si="14"/>
        <v>1</v>
      </c>
      <c r="E786" t="s">
        <v>352</v>
      </c>
      <c r="F786">
        <v>2025</v>
      </c>
    </row>
    <row r="787" spans="1:6" x14ac:dyDescent="0.3">
      <c r="A787" t="s">
        <v>364</v>
      </c>
      <c r="B787" t="str">
        <v>Control de plagas (roedores)</v>
      </c>
      <c r="C787">
        <v>1</v>
      </c>
      <c r="D787" t="str">
        <f t="shared" si="14"/>
        <v>0</v>
      </c>
      <c r="E787" t="s">
        <v>352</v>
      </c>
      <c r="F787">
        <v>2025</v>
      </c>
    </row>
    <row r="788" spans="1:6" x14ac:dyDescent="0.3">
      <c r="A788" t="s">
        <v>364</v>
      </c>
      <c r="B788" t="str">
        <v>Fumigación general (Vectores)</v>
      </c>
      <c r="C788">
        <v>1</v>
      </c>
      <c r="D788" t="str">
        <f t="shared" si="14"/>
        <v>0</v>
      </c>
      <c r="E788" t="s">
        <v>352</v>
      </c>
      <c r="F788">
        <v>2025</v>
      </c>
    </row>
    <row r="789" spans="1:6" x14ac:dyDescent="0.3">
      <c r="A789" t="s">
        <v>364</v>
      </c>
      <c r="B789" t="str">
        <v>Lavado de tanques</v>
      </c>
      <c r="C789">
        <v>1</v>
      </c>
      <c r="D789" t="str">
        <f t="shared" si="14"/>
        <v>0</v>
      </c>
      <c r="E789" t="s">
        <v>352</v>
      </c>
      <c r="F789">
        <v>2025</v>
      </c>
    </row>
    <row r="790" spans="1:6" x14ac:dyDescent="0.3">
      <c r="A790" t="s">
        <v>364</v>
      </c>
      <c r="B790" t="str">
        <v>Análisis e informe de agua potable (Laboratorio acreditado por el IDEAM)</v>
      </c>
      <c r="C790">
        <v>0</v>
      </c>
      <c r="D790" t="str">
        <f t="shared" si="14"/>
        <v>1</v>
      </c>
      <c r="E790" t="s">
        <v>352</v>
      </c>
      <c r="F790">
        <v>2025</v>
      </c>
    </row>
    <row r="791" spans="1:6" x14ac:dyDescent="0.3">
      <c r="A791" t="s">
        <v>364</v>
      </c>
      <c r="B791" t="str">
        <v>Mantenimiento de los filtros de agua de las instalaciones de la sede</v>
      </c>
      <c r="C791">
        <v>0</v>
      </c>
      <c r="D791" t="str">
        <f t="shared" si="14"/>
        <v>1</v>
      </c>
      <c r="E791" t="s">
        <v>352</v>
      </c>
      <c r="F791">
        <v>2025</v>
      </c>
    </row>
    <row r="792" spans="1:6" x14ac:dyDescent="0.3">
      <c r="A792" t="s">
        <v>364</v>
      </c>
      <c r="B792" t="str">
        <v>Proyectos para la disminuación del impacto ambiental</v>
      </c>
      <c r="C792">
        <v>0</v>
      </c>
      <c r="D792" t="str">
        <f t="shared" si="14"/>
        <v>1</v>
      </c>
      <c r="E792" t="s">
        <v>352</v>
      </c>
      <c r="F792">
        <v>2025</v>
      </c>
    </row>
    <row r="793" spans="1:6" x14ac:dyDescent="0.3">
      <c r="A793" t="s">
        <v>364</v>
      </c>
      <c r="B793" t="str">
        <v>Campañas de toma de conciencia en el contrato</v>
      </c>
      <c r="C793">
        <v>1</v>
      </c>
      <c r="D793" t="str">
        <f t="shared" si="14"/>
        <v>0</v>
      </c>
      <c r="E793" t="s">
        <v>352</v>
      </c>
      <c r="F793">
        <v>2025</v>
      </c>
    </row>
    <row r="794" spans="1:6" x14ac:dyDescent="0.3">
      <c r="A794" t="s">
        <v>364</v>
      </c>
      <c r="B794" t="str">
        <v>Charlas o divulgaciones en temas ambientales</v>
      </c>
      <c r="C794">
        <v>1</v>
      </c>
      <c r="D794" t="str">
        <f t="shared" si="14"/>
        <v>0</v>
      </c>
      <c r="E794" t="s">
        <v>352</v>
      </c>
      <c r="F794">
        <v>2025</v>
      </c>
    </row>
    <row r="795" spans="1:6" x14ac:dyDescent="0.3">
      <c r="A795" t="s">
        <v>364</v>
      </c>
      <c r="B795" t="str">
        <v>Verificación de las revisiones tecnicomecanica de los vehiculos</v>
      </c>
      <c r="C795">
        <v>1</v>
      </c>
      <c r="D795" t="str">
        <f t="shared" si="14"/>
        <v>0</v>
      </c>
      <c r="E795" t="s">
        <v>352</v>
      </c>
      <c r="F795">
        <v>2025</v>
      </c>
    </row>
    <row r="796" spans="1:6" x14ac:dyDescent="0.3">
      <c r="A796" t="s">
        <v>364</v>
      </c>
      <c r="B796" t="str">
        <v>Verificaciones de las revisiones tecnicomecanicas de las motos</v>
      </c>
      <c r="C796">
        <v>1</v>
      </c>
      <c r="D796" t="str">
        <f t="shared" si="14"/>
        <v>0</v>
      </c>
      <c r="E796" t="s">
        <v>352</v>
      </c>
      <c r="F796">
        <v>2025</v>
      </c>
    </row>
    <row r="797" spans="1:6" x14ac:dyDescent="0.3">
      <c r="A797" t="s">
        <v>364</v>
      </c>
      <c r="B797" t="str">
        <v>Revisión de la información en la plataforma CAMPRO</v>
      </c>
      <c r="C797">
        <v>0</v>
      </c>
      <c r="D797" t="str">
        <f t="shared" ref="D797:D857" si="15">IF(C797=1,"0","1")</f>
        <v>1</v>
      </c>
      <c r="E797" t="s">
        <v>352</v>
      </c>
      <c r="F797">
        <v>2025</v>
      </c>
    </row>
    <row r="798" spans="1:6" x14ac:dyDescent="0.3">
      <c r="A798" t="s">
        <v>364</v>
      </c>
      <c r="B798" t="str">
        <v>Certificación ambiental para la habilitación de centros de diagnostico automotor - CDA</v>
      </c>
      <c r="C798">
        <v>0</v>
      </c>
      <c r="D798" t="str">
        <f t="shared" si="15"/>
        <v>1</v>
      </c>
      <c r="E798" t="s">
        <v>352</v>
      </c>
      <c r="F798">
        <v>2025</v>
      </c>
    </row>
    <row r="799" spans="1:6" x14ac:dyDescent="0.3">
      <c r="A799" t="s">
        <v>364</v>
      </c>
      <c r="B799" t="str">
        <v>Combustibles</v>
      </c>
      <c r="C799">
        <v>1</v>
      </c>
      <c r="D799" t="str">
        <f t="shared" si="15"/>
        <v>0</v>
      </c>
      <c r="E799" t="s">
        <v>352</v>
      </c>
      <c r="F799">
        <v>2025</v>
      </c>
    </row>
    <row r="800" spans="1:6" x14ac:dyDescent="0.3">
      <c r="A800" t="s">
        <v>364</v>
      </c>
      <c r="B800" t="str">
        <v>SSL-PM-02-RG-01 Matriz de Identificación sustancia quimica</v>
      </c>
      <c r="C800">
        <v>1</v>
      </c>
      <c r="D800" t="str">
        <f t="shared" si="15"/>
        <v>0</v>
      </c>
      <c r="E800" t="s">
        <v>352</v>
      </c>
      <c r="F800">
        <v>2025</v>
      </c>
    </row>
    <row r="801" spans="1:6" x14ac:dyDescent="0.3">
      <c r="A801" t="s">
        <v>364</v>
      </c>
      <c r="B801" t="str">
        <v>Matriz de compatibilidad de acuerdo a las sustancias quimicas que se manejan</v>
      </c>
      <c r="C801">
        <v>1</v>
      </c>
      <c r="D801" t="str">
        <f t="shared" si="15"/>
        <v>0</v>
      </c>
      <c r="E801" t="s">
        <v>352</v>
      </c>
      <c r="F801">
        <v>2025</v>
      </c>
    </row>
    <row r="802" spans="1:6" x14ac:dyDescent="0.3">
      <c r="A802" t="s">
        <v>364</v>
      </c>
      <c r="B802" t="str">
        <v>Verificación del almacenamiento de las sustancias quimicas de acuerdo al Sistema Globalmente Armonizado (Registro fotografico)</v>
      </c>
      <c r="C802">
        <v>1</v>
      </c>
      <c r="D802" t="str">
        <f t="shared" si="15"/>
        <v>0</v>
      </c>
      <c r="E802" t="s">
        <v>352</v>
      </c>
      <c r="F802">
        <v>2025</v>
      </c>
    </row>
    <row r="803" spans="1:6" x14ac:dyDescent="0.3">
      <c r="A803" t="s">
        <v>364</v>
      </c>
      <c r="B803" t="str">
        <v>SSL-PM-02-RG-02 Etiquetado de las sustancias quimicas en la sede del proyecto (Servicios generales, almacen, TI, entre otras). (Registro fotografico)</v>
      </c>
      <c r="C803">
        <v>1</v>
      </c>
      <c r="D803" t="str">
        <f t="shared" si="15"/>
        <v>0</v>
      </c>
      <c r="E803" t="s">
        <v>352</v>
      </c>
      <c r="F803">
        <v>2025</v>
      </c>
    </row>
    <row r="804" spans="1:6" x14ac:dyDescent="0.3">
      <c r="A804" t="s">
        <v>364</v>
      </c>
      <c r="B804" t="str">
        <v>Fichas de seguridad que se utilizan en el proyecto (Resolución 773 de 2021 - Decreto 1496 del 2018  y que cumplan de acuerdo a la NTC 4435)</v>
      </c>
      <c r="C804">
        <v>1</v>
      </c>
      <c r="D804" t="str">
        <f t="shared" si="15"/>
        <v>0</v>
      </c>
      <c r="E804" t="s">
        <v>352</v>
      </c>
      <c r="F804">
        <v>2025</v>
      </c>
    </row>
    <row r="805" spans="1:6" x14ac:dyDescent="0.3">
      <c r="A805" t="s">
        <v>364</v>
      </c>
      <c r="B805" t="str">
        <v xml:space="preserve">SSL-PM-02-RG-02 Etiquetado de las sustancias quimicas en los vehiculos del proyecto  </v>
      </c>
      <c r="C805">
        <v>1</v>
      </c>
      <c r="D805" t="str">
        <f t="shared" si="15"/>
        <v>0</v>
      </c>
      <c r="E805" t="s">
        <v>352</v>
      </c>
      <c r="F805">
        <v>2025</v>
      </c>
    </row>
    <row r="806" spans="1:6" x14ac:dyDescent="0.3">
      <c r="A806" t="s">
        <v>364</v>
      </c>
      <c r="B806" t="str">
        <v>SSL-PM-02-RG-03 Tarjeta de emergencia (para el transporte de sustancias quimicas)</v>
      </c>
      <c r="C806">
        <v>0</v>
      </c>
      <c r="D806" t="str">
        <f t="shared" si="15"/>
        <v>1</v>
      </c>
      <c r="E806" t="s">
        <v>352</v>
      </c>
      <c r="F806">
        <v>2025</v>
      </c>
    </row>
    <row r="807" spans="1:6" x14ac:dyDescent="0.3">
      <c r="A807" t="s">
        <v>364</v>
      </c>
      <c r="B807" t="str">
        <v>Cumplimiento al rotulado de los vehiculos que transportan sustancias (Decreto 1609/2002)</v>
      </c>
      <c r="C807">
        <v>0</v>
      </c>
      <c r="D807" t="str">
        <f t="shared" si="15"/>
        <v>1</v>
      </c>
      <c r="E807" t="s">
        <v>352</v>
      </c>
      <c r="F807">
        <v>2025</v>
      </c>
    </row>
    <row r="808" spans="1:6" x14ac:dyDescent="0.3">
      <c r="A808" t="s">
        <v>364</v>
      </c>
      <c r="B808" t="str">
        <v>SSL-PM-14-RG-05 Guion para el desarrollo del simulacro</v>
      </c>
      <c r="C808">
        <v>0</v>
      </c>
      <c r="D808" t="str">
        <f t="shared" si="15"/>
        <v>1</v>
      </c>
      <c r="E808" t="s">
        <v>352</v>
      </c>
      <c r="F808">
        <v>2025</v>
      </c>
    </row>
    <row r="809" spans="1:6" x14ac:dyDescent="0.3">
      <c r="A809" t="s">
        <v>364</v>
      </c>
      <c r="B809" t="str">
        <v>SGA-PR-02-RG-03 Informe de simulacro de emergencias ambientales.</v>
      </c>
      <c r="C809">
        <v>0</v>
      </c>
      <c r="D809" t="str">
        <f t="shared" si="15"/>
        <v>1</v>
      </c>
      <c r="E809" t="s">
        <v>352</v>
      </c>
      <c r="F809">
        <v>2025</v>
      </c>
    </row>
    <row r="810" spans="1:6" x14ac:dyDescent="0.3">
      <c r="A810" t="s">
        <v>364</v>
      </c>
      <c r="B810" t="str">
        <v>Documento donde se establece los PONS aplicables al contrato</v>
      </c>
      <c r="C810">
        <v>0</v>
      </c>
      <c r="D810" t="str">
        <f t="shared" si="15"/>
        <v>1</v>
      </c>
      <c r="E810" t="s">
        <v>352</v>
      </c>
      <c r="F810">
        <v>2025</v>
      </c>
    </row>
    <row r="811" spans="1:6" x14ac:dyDescent="0.3">
      <c r="A811" t="s">
        <v>364</v>
      </c>
      <c r="B811" t="str">
        <v>SGA-PR-02-RG-02 Investigación de causalidad de emergencias ambientales</v>
      </c>
      <c r="C811">
        <v>0</v>
      </c>
      <c r="D811" t="str">
        <f t="shared" si="15"/>
        <v>1</v>
      </c>
      <c r="E811" t="s">
        <v>352</v>
      </c>
      <c r="F811">
        <v>2025</v>
      </c>
    </row>
    <row r="812" spans="1:6" x14ac:dyDescent="0.3">
      <c r="A812" t="s">
        <v>364</v>
      </c>
      <c r="B812" t="str">
        <v>SGA-PR-02-RG-04 Base de incidentes ambientales</v>
      </c>
      <c r="C812">
        <v>0</v>
      </c>
      <c r="D812" t="str">
        <f t="shared" si="15"/>
        <v>1</v>
      </c>
      <c r="E812" t="s">
        <v>352</v>
      </c>
      <c r="F812">
        <v>2025</v>
      </c>
    </row>
    <row r="813" spans="1:6" x14ac:dyDescent="0.3">
      <c r="A813" t="s">
        <v>364</v>
      </c>
      <c r="B813" t="str">
        <v>Inducción y reinducción</v>
      </c>
      <c r="C813">
        <v>0</v>
      </c>
      <c r="D813" t="str">
        <f t="shared" si="15"/>
        <v>1</v>
      </c>
      <c r="E813" t="s">
        <v>352</v>
      </c>
      <c r="F813">
        <v>2025</v>
      </c>
    </row>
    <row r="814" spans="1:6" x14ac:dyDescent="0.3">
      <c r="A814" t="s">
        <v>364</v>
      </c>
      <c r="B814" t="str">
        <v>Inspecciones ambiental en terreno</v>
      </c>
      <c r="C814">
        <v>1</v>
      </c>
      <c r="D814" t="str">
        <f t="shared" si="15"/>
        <v>0</v>
      </c>
      <c r="E814" t="s">
        <v>352</v>
      </c>
      <c r="F814">
        <v>2025</v>
      </c>
    </row>
    <row r="815" spans="1:6" x14ac:dyDescent="0.3">
      <c r="A815" t="s">
        <v>364</v>
      </c>
      <c r="B815" t="str">
        <v>Inspecciones de kit de derrames</v>
      </c>
      <c r="C815">
        <v>1</v>
      </c>
      <c r="D815" t="str">
        <f t="shared" si="15"/>
        <v>0</v>
      </c>
      <c r="E815" t="s">
        <v>352</v>
      </c>
      <c r="F815">
        <v>2025</v>
      </c>
    </row>
    <row r="816" spans="1:6" x14ac:dyDescent="0.3">
      <c r="A816" t="s">
        <v>364</v>
      </c>
      <c r="B816" t="str">
        <v>Inspecciones localivas ambientales</v>
      </c>
      <c r="C816">
        <v>1</v>
      </c>
      <c r="D816" t="str">
        <f t="shared" si="15"/>
        <v>0</v>
      </c>
      <c r="E816" t="s">
        <v>352</v>
      </c>
      <c r="F816">
        <v>2025</v>
      </c>
    </row>
    <row r="817" spans="1:6" x14ac:dyDescent="0.3">
      <c r="A817" t="s">
        <v>364</v>
      </c>
      <c r="B817" t="str">
        <v>Informe del desempeño ambiental del contrato (Indicadores, practicas sostenibles, hallazgos, entre otros)</v>
      </c>
      <c r="C817">
        <v>0</v>
      </c>
      <c r="D817" t="str">
        <f t="shared" si="15"/>
        <v>1</v>
      </c>
      <c r="E817" t="s">
        <v>352</v>
      </c>
      <c r="F817">
        <v>2025</v>
      </c>
    </row>
    <row r="818" spans="1:6" x14ac:dyDescent="0.3">
      <c r="A818" t="s">
        <v>364</v>
      </c>
      <c r="B818" t="str">
        <v>Comunicación del desempeño ambiental a colaboradores</v>
      </c>
      <c r="C818">
        <v>0</v>
      </c>
      <c r="D818" t="str">
        <f t="shared" si="15"/>
        <v>1</v>
      </c>
      <c r="E818" t="s">
        <v>352</v>
      </c>
      <c r="F818">
        <v>2025</v>
      </c>
    </row>
    <row r="819" spans="1:6" x14ac:dyDescent="0.3">
      <c r="A819" t="s">
        <v>364</v>
      </c>
      <c r="B819" t="str">
        <v>SGA-PL-01-RG-05 Lista de chequeo de cumplimiento ambiental de proveedores (Sustancias quimicas, Saneamiento básico, Residuos peligrosos, RCD, CDA, Estaciones de servicio, Laboratorios - Cromatografia; entre otros)</v>
      </c>
      <c r="C819">
        <v>0</v>
      </c>
      <c r="D819" t="str">
        <f t="shared" si="15"/>
        <v>1</v>
      </c>
      <c r="E819" t="s">
        <v>352</v>
      </c>
      <c r="F819">
        <v>2025</v>
      </c>
    </row>
    <row r="820" spans="1:6" x14ac:dyDescent="0.3">
      <c r="A820" t="s">
        <v>364</v>
      </c>
      <c r="B820" t="str">
        <v>Soportes del cumplimiento ambiental de cada proveedor</v>
      </c>
      <c r="C820">
        <v>0</v>
      </c>
      <c r="D820" t="str">
        <f t="shared" si="15"/>
        <v>1</v>
      </c>
      <c r="E820" t="s">
        <v>352</v>
      </c>
      <c r="F820">
        <v>2025</v>
      </c>
    </row>
    <row r="821" spans="1:6" x14ac:dyDescent="0.3">
      <c r="A821" t="s">
        <v>364</v>
      </c>
      <c r="B821" t="str">
        <v>Seguimiento y Control Acciones Correctivas y Oportunidades de Mejora</v>
      </c>
      <c r="C821">
        <v>0</v>
      </c>
      <c r="D821" t="str">
        <f t="shared" si="15"/>
        <v>1</v>
      </c>
      <c r="E821" t="s">
        <v>352</v>
      </c>
      <c r="F821">
        <v>2025</v>
      </c>
    </row>
    <row r="822" spans="1:6" x14ac:dyDescent="0.3">
      <c r="A822" t="s">
        <v>364</v>
      </c>
      <c r="B822" t="str">
        <v>Evidencias de cierre de hallazgo</v>
      </c>
      <c r="C822">
        <v>0</v>
      </c>
      <c r="D822" t="str">
        <f t="shared" si="15"/>
        <v>1</v>
      </c>
      <c r="E822" t="s">
        <v>352</v>
      </c>
      <c r="F822">
        <v>2025</v>
      </c>
    </row>
    <row r="823" spans="1:6" x14ac:dyDescent="0.3">
      <c r="A823" t="s">
        <v>364</v>
      </c>
      <c r="B823" t="str">
        <v>Residuos</v>
      </c>
      <c r="C823">
        <v>1</v>
      </c>
      <c r="D823" t="str">
        <f t="shared" si="15"/>
        <v>0</v>
      </c>
      <c r="E823" t="s">
        <v>352</v>
      </c>
      <c r="F823">
        <v>2025</v>
      </c>
    </row>
    <row r="824" spans="1:6" x14ac:dyDescent="0.3">
      <c r="A824" t="s">
        <v>364</v>
      </c>
      <c r="B824" t="str">
        <v>Emisiones y combustible</v>
      </c>
      <c r="C824">
        <v>1</v>
      </c>
      <c r="D824" t="str">
        <f t="shared" si="15"/>
        <v>0</v>
      </c>
      <c r="E824" t="s">
        <v>352</v>
      </c>
      <c r="F824">
        <v>2025</v>
      </c>
    </row>
    <row r="825" spans="1:6" x14ac:dyDescent="0.3">
      <c r="A825" t="s">
        <v>364</v>
      </c>
      <c r="B825" t="str">
        <v>Saneamiento básico</v>
      </c>
      <c r="C825">
        <v>1</v>
      </c>
      <c r="D825" t="str">
        <f t="shared" si="15"/>
        <v>0</v>
      </c>
      <c r="E825" t="s">
        <v>352</v>
      </c>
      <c r="F825">
        <v>2025</v>
      </c>
    </row>
    <row r="826" spans="1:6" x14ac:dyDescent="0.3">
      <c r="A826" t="s">
        <v>364</v>
      </c>
      <c r="B826" t="str">
        <v>Inspecciones</v>
      </c>
      <c r="C826">
        <v>1</v>
      </c>
      <c r="D826" t="str">
        <f t="shared" si="15"/>
        <v>0</v>
      </c>
      <c r="E826" t="s">
        <v>352</v>
      </c>
      <c r="F826">
        <v>2025</v>
      </c>
    </row>
    <row r="827" spans="1:6" x14ac:dyDescent="0.3">
      <c r="A827" t="s">
        <v>364</v>
      </c>
      <c r="B827" t="str">
        <v>Practicas</v>
      </c>
      <c r="C827">
        <v>1</v>
      </c>
      <c r="D827" t="str">
        <f t="shared" si="15"/>
        <v>0</v>
      </c>
      <c r="E827" t="s">
        <v>352</v>
      </c>
      <c r="F827">
        <v>2025</v>
      </c>
    </row>
    <row r="828" spans="1:6" x14ac:dyDescent="0.3">
      <c r="A828" t="s">
        <v>364</v>
      </c>
      <c r="B828" t="str">
        <v>Formaciones</v>
      </c>
      <c r="C828">
        <v>0</v>
      </c>
      <c r="D828" t="str">
        <f t="shared" si="15"/>
        <v>1</v>
      </c>
      <c r="E828" t="s">
        <v>352</v>
      </c>
      <c r="F828">
        <v>2025</v>
      </c>
    </row>
    <row r="829" spans="1:6" x14ac:dyDescent="0.3">
      <c r="A829" t="s">
        <v>364</v>
      </c>
      <c r="B829" t="str" cm="1">
        <f t="array" ref="B829:B887">SUBESTACIONES.!C9:C67</f>
        <v>SIG-MG-01-RG-02 Matriz DOFA</v>
      </c>
      <c r="C829" cm="1">
        <f t="array" ref="C829:C887">SUBESTACIONES.!F9:F67</f>
        <v>1</v>
      </c>
      <c r="D829" t="str">
        <f t="shared" si="15"/>
        <v>0</v>
      </c>
      <c r="E829" t="s">
        <v>353</v>
      </c>
      <c r="F829">
        <v>2025</v>
      </c>
    </row>
    <row r="830" spans="1:6" x14ac:dyDescent="0.3">
      <c r="A830" t="s">
        <v>364</v>
      </c>
      <c r="B830" t="str">
        <v>Matriz de partes interesadas</v>
      </c>
      <c r="C830">
        <v>1</v>
      </c>
      <c r="D830" t="str">
        <f t="shared" si="15"/>
        <v>0</v>
      </c>
      <c r="E830" t="s">
        <v>353</v>
      </c>
      <c r="F830">
        <v>2025</v>
      </c>
    </row>
    <row r="831" spans="1:6" x14ac:dyDescent="0.3">
      <c r="A831" t="s">
        <v>364</v>
      </c>
      <c r="B831" t="str">
        <v>Matriz de riesgos y oportunidades</v>
      </c>
      <c r="C831">
        <v>1</v>
      </c>
      <c r="D831" t="str">
        <f t="shared" si="15"/>
        <v>0</v>
      </c>
      <c r="E831" t="s">
        <v>353</v>
      </c>
      <c r="F831">
        <v>2025</v>
      </c>
    </row>
    <row r="832" spans="1:6" x14ac:dyDescent="0.3">
      <c r="A832" t="s">
        <v>364</v>
      </c>
      <c r="B832" t="str">
        <v>Matriz de identificación de aspectos e impactos ambientales</v>
      </c>
      <c r="C832">
        <v>1</v>
      </c>
      <c r="D832" t="str">
        <f t="shared" si="15"/>
        <v>0</v>
      </c>
      <c r="E832" t="s">
        <v>353</v>
      </c>
      <c r="F832">
        <v>2025</v>
      </c>
    </row>
    <row r="833" spans="1:6" x14ac:dyDescent="0.3">
      <c r="A833" t="s">
        <v>364</v>
      </c>
      <c r="B833" t="str">
        <v>Divulgación de la Matriz de identificación de aspectos e impactos ambientales</v>
      </c>
      <c r="C833">
        <v>1</v>
      </c>
      <c r="D833" t="str">
        <f t="shared" si="15"/>
        <v>0</v>
      </c>
      <c r="E833" t="s">
        <v>353</v>
      </c>
      <c r="F833">
        <v>2025</v>
      </c>
    </row>
    <row r="834" spans="1:6" x14ac:dyDescent="0.3">
      <c r="A834" t="s">
        <v>364</v>
      </c>
      <c r="B834" t="str">
        <v>Presupuesto para la implementación del Sistema de Gestión Ambiental</v>
      </c>
      <c r="C834">
        <v>1</v>
      </c>
      <c r="D834" t="str">
        <f t="shared" si="15"/>
        <v>0</v>
      </c>
      <c r="E834" t="s">
        <v>354</v>
      </c>
      <c r="F834">
        <v>2025</v>
      </c>
    </row>
    <row r="835" spans="1:6" x14ac:dyDescent="0.3">
      <c r="A835" t="s">
        <v>364</v>
      </c>
      <c r="B835" t="str">
        <v>Matriz de comunicaciones externas</v>
      </c>
      <c r="C835">
        <v>1</v>
      </c>
      <c r="D835" t="str">
        <f t="shared" si="15"/>
        <v>0</v>
      </c>
      <c r="E835" t="s">
        <v>354</v>
      </c>
      <c r="F835">
        <v>2025</v>
      </c>
    </row>
    <row r="836" spans="1:6" x14ac:dyDescent="0.3">
      <c r="A836" t="s">
        <v>364</v>
      </c>
      <c r="B836" t="str">
        <v>Verificación de las instalaciones del centro de acopio</v>
      </c>
      <c r="C836">
        <v>1</v>
      </c>
      <c r="D836" t="str">
        <f t="shared" si="15"/>
        <v>0</v>
      </c>
      <c r="E836" t="s">
        <v>354</v>
      </c>
      <c r="F836">
        <v>2025</v>
      </c>
    </row>
    <row r="837" spans="1:6" x14ac:dyDescent="0.3">
      <c r="A837" t="s">
        <v>364</v>
      </c>
      <c r="B837" t="str">
        <v xml:space="preserve">Aforo de residuos ordinarios </v>
      </c>
      <c r="C837">
        <v>1</v>
      </c>
      <c r="D837" t="str">
        <f t="shared" si="15"/>
        <v>0</v>
      </c>
      <c r="E837" t="s">
        <v>354</v>
      </c>
      <c r="F837">
        <v>2025</v>
      </c>
    </row>
    <row r="838" spans="1:6" x14ac:dyDescent="0.3">
      <c r="A838" t="s">
        <v>364</v>
      </c>
      <c r="B838" t="str">
        <v>Orden y aseo del centro de acopio</v>
      </c>
      <c r="C838">
        <v>1</v>
      </c>
      <c r="D838" t="str">
        <f t="shared" si="15"/>
        <v>0</v>
      </c>
      <c r="E838" t="s">
        <v>354</v>
      </c>
      <c r="F838">
        <v>2025</v>
      </c>
    </row>
    <row r="839" spans="1:6" x14ac:dyDescent="0.3">
      <c r="A839" t="s">
        <v>364</v>
      </c>
      <c r="B839" t="str">
        <v>Recolección de residuos aprovechables (SGA-PM-01-RG-02 Venta de material reciclable y/o donación)</v>
      </c>
      <c r="C839">
        <v>1</v>
      </c>
      <c r="D839" t="str">
        <f t="shared" si="15"/>
        <v>0</v>
      </c>
      <c r="E839" t="s">
        <v>354</v>
      </c>
      <c r="F839">
        <v>2025</v>
      </c>
    </row>
    <row r="840" spans="1:6" x14ac:dyDescent="0.3">
      <c r="A840" t="s">
        <v>364</v>
      </c>
      <c r="B840" t="str">
        <v xml:space="preserve">Licencias de empresas de recolección , transporte y disposición de residuos peligrosos </v>
      </c>
      <c r="C840">
        <v>0</v>
      </c>
      <c r="D840" t="str">
        <f t="shared" si="15"/>
        <v>1</v>
      </c>
      <c r="E840" t="s">
        <v>354</v>
      </c>
      <c r="F840">
        <v>2025</v>
      </c>
    </row>
    <row r="841" spans="1:6" x14ac:dyDescent="0.3">
      <c r="A841" t="s">
        <v>364</v>
      </c>
      <c r="B841" t="str">
        <v>Recoleccción de residuos peligrosos (SGA-PL-02-RG-01 Entrega y verificación  de residuos peligrosos)</v>
      </c>
      <c r="C841">
        <v>1</v>
      </c>
      <c r="D841" t="str">
        <f t="shared" si="15"/>
        <v>0</v>
      </c>
      <c r="E841" t="s">
        <v>354</v>
      </c>
      <c r="F841">
        <v>2025</v>
      </c>
    </row>
    <row r="842" spans="1:6" x14ac:dyDescent="0.3">
      <c r="A842" t="s">
        <v>364</v>
      </c>
      <c r="B842" t="str">
        <v>Manifiestos de carga</v>
      </c>
      <c r="C842">
        <v>1</v>
      </c>
      <c r="D842" t="str">
        <f t="shared" si="15"/>
        <v>0</v>
      </c>
      <c r="E842" t="s">
        <v>354</v>
      </c>
      <c r="F842">
        <v>2025</v>
      </c>
    </row>
    <row r="843" spans="1:6" x14ac:dyDescent="0.3">
      <c r="A843" t="s">
        <v>364</v>
      </c>
      <c r="B843" t="str">
        <v xml:space="preserve">Recolección de aguas residuales de baños portatiles </v>
      </c>
      <c r="C843">
        <v>1</v>
      </c>
      <c r="D843" t="str">
        <f t="shared" si="15"/>
        <v>0</v>
      </c>
      <c r="E843" t="s">
        <v>354</v>
      </c>
      <c r="F843">
        <v>2025</v>
      </c>
    </row>
    <row r="844" spans="1:6" x14ac:dyDescent="0.3">
      <c r="A844" t="s">
        <v>364</v>
      </c>
      <c r="B844" t="str">
        <v>Actualización del registro SGA-PM-01-RG-01 Control de generación y disposición de residuos</v>
      </c>
      <c r="C844">
        <v>1</v>
      </c>
      <c r="D844" t="str">
        <f t="shared" si="15"/>
        <v>0</v>
      </c>
      <c r="E844" t="s">
        <v>354</v>
      </c>
      <c r="F844">
        <v>2025</v>
      </c>
    </row>
    <row r="845" spans="1:6" x14ac:dyDescent="0.3">
      <c r="A845" t="s">
        <v>364</v>
      </c>
      <c r="B845" t="str">
        <v xml:space="preserve">Licencias y certificados de disposición final de los talleres que realizan mantenimiento a los vehiculos </v>
      </c>
      <c r="C845">
        <v>0</v>
      </c>
      <c r="D845" t="str">
        <f t="shared" si="15"/>
        <v>1</v>
      </c>
      <c r="E845" t="s">
        <v>354</v>
      </c>
      <c r="F845">
        <v>2025</v>
      </c>
    </row>
    <row r="846" spans="1:6" x14ac:dyDescent="0.3">
      <c r="A846" t="s">
        <v>364</v>
      </c>
      <c r="B846" t="str">
        <v>Control de plagas (roedores)</v>
      </c>
      <c r="C846">
        <v>1</v>
      </c>
      <c r="D846" t="str">
        <f t="shared" si="15"/>
        <v>0</v>
      </c>
      <c r="E846" t="s">
        <v>354</v>
      </c>
      <c r="F846">
        <v>2025</v>
      </c>
    </row>
    <row r="847" spans="1:6" x14ac:dyDescent="0.3">
      <c r="A847" t="s">
        <v>364</v>
      </c>
      <c r="B847" t="str">
        <v>Fumigación general (Vectores)</v>
      </c>
      <c r="C847">
        <v>1</v>
      </c>
      <c r="D847" t="str">
        <f t="shared" si="15"/>
        <v>0</v>
      </c>
      <c r="E847" t="s">
        <v>354</v>
      </c>
      <c r="F847">
        <v>2025</v>
      </c>
    </row>
    <row r="848" spans="1:6" x14ac:dyDescent="0.3">
      <c r="A848" t="s">
        <v>364</v>
      </c>
      <c r="B848" t="str">
        <v>Lavado de tanques</v>
      </c>
      <c r="C848">
        <v>1</v>
      </c>
      <c r="D848" t="str">
        <f t="shared" si="15"/>
        <v>0</v>
      </c>
      <c r="E848" t="s">
        <v>354</v>
      </c>
      <c r="F848">
        <v>2025</v>
      </c>
    </row>
    <row r="849" spans="1:6" x14ac:dyDescent="0.3">
      <c r="A849" t="s">
        <v>364</v>
      </c>
      <c r="B849" t="str">
        <v>Análisis e informe de agua potable (Laboratorio acreditado por el IDEAM)</v>
      </c>
      <c r="C849">
        <v>1</v>
      </c>
      <c r="D849" t="str">
        <f t="shared" si="15"/>
        <v>0</v>
      </c>
      <c r="E849" t="s">
        <v>354</v>
      </c>
      <c r="F849">
        <v>2025</v>
      </c>
    </row>
    <row r="850" spans="1:6" x14ac:dyDescent="0.3">
      <c r="A850" t="s">
        <v>364</v>
      </c>
      <c r="B850" t="str">
        <v>Mantenimiento de los filtros de agua de las instalaciones de la sede</v>
      </c>
      <c r="C850">
        <v>1</v>
      </c>
      <c r="D850" t="str">
        <f t="shared" si="15"/>
        <v>0</v>
      </c>
      <c r="E850" t="s">
        <v>354</v>
      </c>
      <c r="F850">
        <v>2025</v>
      </c>
    </row>
    <row r="851" spans="1:6" x14ac:dyDescent="0.3">
      <c r="A851" t="s">
        <v>364</v>
      </c>
      <c r="B851" t="str">
        <v>Proyectos para la disminuación del impacto ambiental</v>
      </c>
      <c r="C851">
        <v>0</v>
      </c>
      <c r="D851" t="str">
        <f t="shared" si="15"/>
        <v>1</v>
      </c>
      <c r="E851" t="s">
        <v>354</v>
      </c>
      <c r="F851">
        <v>2025</v>
      </c>
    </row>
    <row r="852" spans="1:6" x14ac:dyDescent="0.3">
      <c r="A852" t="s">
        <v>364</v>
      </c>
      <c r="B852" t="str">
        <v>Campañas de toma de conciencia en el contrato</v>
      </c>
      <c r="C852">
        <v>0</v>
      </c>
      <c r="D852" t="str">
        <f t="shared" si="15"/>
        <v>1</v>
      </c>
      <c r="E852" t="s">
        <v>354</v>
      </c>
      <c r="F852">
        <v>2025</v>
      </c>
    </row>
    <row r="853" spans="1:6" x14ac:dyDescent="0.3">
      <c r="A853" t="s">
        <v>364</v>
      </c>
      <c r="B853" t="str">
        <v>Charlas o divulgaciones en temas ambientales</v>
      </c>
      <c r="C853">
        <v>1</v>
      </c>
      <c r="D853" t="str">
        <f t="shared" si="15"/>
        <v>0</v>
      </c>
      <c r="E853" t="s">
        <v>354</v>
      </c>
      <c r="F853">
        <v>2025</v>
      </c>
    </row>
    <row r="854" spans="1:6" x14ac:dyDescent="0.3">
      <c r="A854" t="s">
        <v>364</v>
      </c>
      <c r="B854" t="str">
        <v>Verificación de las revisiones tecnicomecanica de los vehiculos</v>
      </c>
      <c r="C854">
        <v>1</v>
      </c>
      <c r="D854" t="str">
        <f t="shared" si="15"/>
        <v>0</v>
      </c>
      <c r="E854" t="s">
        <v>354</v>
      </c>
      <c r="F854">
        <v>2025</v>
      </c>
    </row>
    <row r="855" spans="1:6" x14ac:dyDescent="0.3">
      <c r="A855" t="s">
        <v>364</v>
      </c>
      <c r="B855" t="str">
        <v>Verificaciones de las revisiones tecnicomecanicas de las motos</v>
      </c>
      <c r="C855">
        <v>1</v>
      </c>
      <c r="D855" t="str">
        <f t="shared" si="15"/>
        <v>0</v>
      </c>
      <c r="E855" t="s">
        <v>354</v>
      </c>
      <c r="F855">
        <v>2025</v>
      </c>
    </row>
    <row r="856" spans="1:6" x14ac:dyDescent="0.3">
      <c r="A856" t="s">
        <v>364</v>
      </c>
      <c r="B856" t="str">
        <v>Revisión de la información en la plataforma CAMPRO</v>
      </c>
      <c r="C856">
        <v>0</v>
      </c>
      <c r="D856" t="str">
        <f t="shared" si="15"/>
        <v>1</v>
      </c>
      <c r="E856" t="s">
        <v>354</v>
      </c>
      <c r="F856">
        <v>2025</v>
      </c>
    </row>
    <row r="857" spans="1:6" x14ac:dyDescent="0.3">
      <c r="A857" t="s">
        <v>364</v>
      </c>
      <c r="B857" t="str">
        <v>Certificación ambiental para la habilitación de centros de diagnostico automotor - CDA</v>
      </c>
      <c r="C857">
        <v>0</v>
      </c>
      <c r="D857" t="str">
        <f t="shared" si="15"/>
        <v>1</v>
      </c>
      <c r="E857" t="s">
        <v>354</v>
      </c>
      <c r="F857">
        <v>2025</v>
      </c>
    </row>
    <row r="858" spans="1:6" x14ac:dyDescent="0.3">
      <c r="A858" t="s">
        <v>364</v>
      </c>
      <c r="B858" t="str">
        <v>Combustibles</v>
      </c>
      <c r="C858">
        <v>1</v>
      </c>
      <c r="D858" t="str">
        <f t="shared" ref="D858:D918" si="16">IF(C858=1,"0","1")</f>
        <v>0</v>
      </c>
      <c r="E858" t="s">
        <v>354</v>
      </c>
      <c r="F858">
        <v>2025</v>
      </c>
    </row>
    <row r="859" spans="1:6" x14ac:dyDescent="0.3">
      <c r="A859" t="s">
        <v>364</v>
      </c>
      <c r="B859" t="str">
        <v>SSL-PM-02-RG-01 Matriz de Identificación sustancia quimica</v>
      </c>
      <c r="C859">
        <v>1</v>
      </c>
      <c r="D859" t="str">
        <f t="shared" si="16"/>
        <v>0</v>
      </c>
      <c r="E859" t="s">
        <v>354</v>
      </c>
      <c r="F859">
        <v>2025</v>
      </c>
    </row>
    <row r="860" spans="1:6" x14ac:dyDescent="0.3">
      <c r="A860" t="s">
        <v>364</v>
      </c>
      <c r="B860" t="str">
        <v>Matriz de compatibilidad de acuerdo a las sustancias quimicas que se manejan</v>
      </c>
      <c r="C860">
        <v>1</v>
      </c>
      <c r="D860" t="str">
        <f t="shared" si="16"/>
        <v>0</v>
      </c>
      <c r="E860" t="s">
        <v>354</v>
      </c>
      <c r="F860">
        <v>2025</v>
      </c>
    </row>
    <row r="861" spans="1:6" x14ac:dyDescent="0.3">
      <c r="A861" t="s">
        <v>364</v>
      </c>
      <c r="B861" t="str">
        <v>Verificación del almacenamiento de las sustancias quimicas de acuerdo al Sistema Globalmente Armonizado (Registro fotografico)</v>
      </c>
      <c r="C861">
        <v>1</v>
      </c>
      <c r="D861" t="str">
        <f t="shared" si="16"/>
        <v>0</v>
      </c>
      <c r="E861" t="s">
        <v>354</v>
      </c>
      <c r="F861">
        <v>2025</v>
      </c>
    </row>
    <row r="862" spans="1:6" x14ac:dyDescent="0.3">
      <c r="A862" t="s">
        <v>364</v>
      </c>
      <c r="B862" t="str">
        <v>SSL-PM-02-RG-02 Etiquetado de las sustancias quimicas en la sede del proyecto (Servicios generales, almacen, TI, entre otras). (Registro fotografico)</v>
      </c>
      <c r="C862">
        <v>0</v>
      </c>
      <c r="D862" t="str">
        <f t="shared" si="16"/>
        <v>1</v>
      </c>
      <c r="E862" t="s">
        <v>354</v>
      </c>
      <c r="F862">
        <v>2025</v>
      </c>
    </row>
    <row r="863" spans="1:6" x14ac:dyDescent="0.3">
      <c r="A863" t="s">
        <v>364</v>
      </c>
      <c r="B863" t="str">
        <v>Fichas de seguridad que se utilizan en el proyecto (Resolución 773 de 2021 - Decreto 1496 del 2018  y que cumplan de acuerdo a la NTC 4435)</v>
      </c>
      <c r="C863">
        <v>1</v>
      </c>
      <c r="D863" t="str">
        <f t="shared" si="16"/>
        <v>0</v>
      </c>
      <c r="E863" t="s">
        <v>354</v>
      </c>
      <c r="F863">
        <v>2025</v>
      </c>
    </row>
    <row r="864" spans="1:6" x14ac:dyDescent="0.3">
      <c r="A864" t="s">
        <v>364</v>
      </c>
      <c r="B864" t="str">
        <v xml:space="preserve">SSL-PM-02-RG-02 Etiquetado de las sustancias quimicas en los vehiculos del proyecto  </v>
      </c>
      <c r="C864">
        <v>0</v>
      </c>
      <c r="D864" t="str">
        <f t="shared" si="16"/>
        <v>1</v>
      </c>
      <c r="E864" t="s">
        <v>354</v>
      </c>
      <c r="F864">
        <v>2025</v>
      </c>
    </row>
    <row r="865" spans="1:6" x14ac:dyDescent="0.3">
      <c r="A865" t="s">
        <v>364</v>
      </c>
      <c r="B865" t="str">
        <v>SSL-PM-02-RG-03 Tarjeta de emergencia (para el transporte de sustancias quimicas)</v>
      </c>
      <c r="C865">
        <v>0</v>
      </c>
      <c r="D865" t="str">
        <f t="shared" si="16"/>
        <v>1</v>
      </c>
      <c r="E865" t="s">
        <v>354</v>
      </c>
      <c r="F865">
        <v>2025</v>
      </c>
    </row>
    <row r="866" spans="1:6" x14ac:dyDescent="0.3">
      <c r="A866" t="s">
        <v>364</v>
      </c>
      <c r="B866" t="str">
        <v>Cumplimiento al rotulado de los vehiculos que transportan sustancias (Decreto 1609/2002)</v>
      </c>
      <c r="C866">
        <v>0</v>
      </c>
      <c r="D866" t="str">
        <f t="shared" si="16"/>
        <v>1</v>
      </c>
      <c r="E866" t="s">
        <v>354</v>
      </c>
      <c r="F866">
        <v>2025</v>
      </c>
    </row>
    <row r="867" spans="1:6" x14ac:dyDescent="0.3">
      <c r="A867" t="s">
        <v>364</v>
      </c>
      <c r="B867" t="str">
        <v>SSL-PM-14-RG-05 Guion para el desarrollo del simulacro</v>
      </c>
      <c r="C867">
        <v>1</v>
      </c>
      <c r="D867" t="str">
        <f t="shared" si="16"/>
        <v>0</v>
      </c>
      <c r="E867" t="s">
        <v>354</v>
      </c>
      <c r="F867">
        <v>2025</v>
      </c>
    </row>
    <row r="868" spans="1:6" x14ac:dyDescent="0.3">
      <c r="A868" t="s">
        <v>364</v>
      </c>
      <c r="B868" t="str">
        <v>SGA-PR-02-RG-03 Informe de simulacro de emergencias ambientales.</v>
      </c>
      <c r="C868">
        <v>1</v>
      </c>
      <c r="D868" t="str">
        <f t="shared" si="16"/>
        <v>0</v>
      </c>
      <c r="E868" t="s">
        <v>354</v>
      </c>
      <c r="F868">
        <v>2025</v>
      </c>
    </row>
    <row r="869" spans="1:6" x14ac:dyDescent="0.3">
      <c r="A869" t="s">
        <v>364</v>
      </c>
      <c r="B869" t="str">
        <v>Documento donde se establece los PONS aplicables al contrato</v>
      </c>
      <c r="C869">
        <v>1</v>
      </c>
      <c r="D869" t="str">
        <f t="shared" si="16"/>
        <v>0</v>
      </c>
      <c r="E869" t="s">
        <v>354</v>
      </c>
      <c r="F869">
        <v>2025</v>
      </c>
    </row>
    <row r="870" spans="1:6" x14ac:dyDescent="0.3">
      <c r="A870" t="s">
        <v>364</v>
      </c>
      <c r="B870" t="str">
        <v>SGA-PR-02-RG-02 Investigación de causalidad de emergencias ambientales</v>
      </c>
      <c r="C870">
        <v>0</v>
      </c>
      <c r="D870" t="str">
        <f t="shared" si="16"/>
        <v>1</v>
      </c>
      <c r="E870" t="s">
        <v>354</v>
      </c>
      <c r="F870">
        <v>2025</v>
      </c>
    </row>
    <row r="871" spans="1:6" x14ac:dyDescent="0.3">
      <c r="A871" t="s">
        <v>364</v>
      </c>
      <c r="B871" t="str">
        <v>SGA-PR-02-RG-04 Base de incidentes ambientales</v>
      </c>
      <c r="C871">
        <v>0</v>
      </c>
      <c r="D871" t="str">
        <f t="shared" si="16"/>
        <v>1</v>
      </c>
      <c r="E871" t="s">
        <v>354</v>
      </c>
      <c r="F871">
        <v>2025</v>
      </c>
    </row>
    <row r="872" spans="1:6" x14ac:dyDescent="0.3">
      <c r="A872" t="s">
        <v>364</v>
      </c>
      <c r="B872" t="str">
        <v>Inducción y reinducción</v>
      </c>
      <c r="C872">
        <v>0</v>
      </c>
      <c r="D872" t="str">
        <f t="shared" si="16"/>
        <v>1</v>
      </c>
      <c r="E872" t="s">
        <v>354</v>
      </c>
      <c r="F872">
        <v>2025</v>
      </c>
    </row>
    <row r="873" spans="1:6" x14ac:dyDescent="0.3">
      <c r="A873" t="s">
        <v>364</v>
      </c>
      <c r="B873" t="str">
        <v>Inspecciones ambiental en terreno</v>
      </c>
      <c r="C873">
        <v>1</v>
      </c>
      <c r="D873" t="str">
        <f t="shared" si="16"/>
        <v>0</v>
      </c>
      <c r="E873" t="s">
        <v>354</v>
      </c>
      <c r="F873">
        <v>2025</v>
      </c>
    </row>
    <row r="874" spans="1:6" x14ac:dyDescent="0.3">
      <c r="A874" t="s">
        <v>364</v>
      </c>
      <c r="B874" t="str">
        <v>Inspecciones de kit de derrames</v>
      </c>
      <c r="C874">
        <v>1</v>
      </c>
      <c r="D874" t="str">
        <f t="shared" si="16"/>
        <v>0</v>
      </c>
      <c r="E874" t="s">
        <v>354</v>
      </c>
      <c r="F874">
        <v>2025</v>
      </c>
    </row>
    <row r="875" spans="1:6" x14ac:dyDescent="0.3">
      <c r="A875" t="s">
        <v>364</v>
      </c>
      <c r="B875" t="str">
        <v>Inspecciones localivas ambientales</v>
      </c>
      <c r="C875">
        <v>1</v>
      </c>
      <c r="D875" t="str">
        <f t="shared" si="16"/>
        <v>0</v>
      </c>
      <c r="E875" t="s">
        <v>354</v>
      </c>
      <c r="F875">
        <v>2025</v>
      </c>
    </row>
    <row r="876" spans="1:6" x14ac:dyDescent="0.3">
      <c r="A876" t="s">
        <v>364</v>
      </c>
      <c r="B876" t="str">
        <v>Informe del desempeño ambiental del contrato (Indicadores, practicas sostenibles, hallazgos, entre otros)</v>
      </c>
      <c r="C876">
        <v>0</v>
      </c>
      <c r="D876" t="str">
        <f t="shared" si="16"/>
        <v>1</v>
      </c>
      <c r="E876" t="s">
        <v>354</v>
      </c>
      <c r="F876">
        <v>2025</v>
      </c>
    </row>
    <row r="877" spans="1:6" x14ac:dyDescent="0.3">
      <c r="A877" t="s">
        <v>364</v>
      </c>
      <c r="B877" t="str">
        <v>Comunicación del desempeño ambiental a colaboradores</v>
      </c>
      <c r="C877">
        <v>0</v>
      </c>
      <c r="D877" t="str">
        <f t="shared" si="16"/>
        <v>1</v>
      </c>
      <c r="E877" t="s">
        <v>354</v>
      </c>
      <c r="F877">
        <v>2025</v>
      </c>
    </row>
    <row r="878" spans="1:6" x14ac:dyDescent="0.3">
      <c r="A878" t="s">
        <v>364</v>
      </c>
      <c r="B878" t="str">
        <v>SGA-PL-01-RG-05 Lista de chequeo de cumplimiento ambiental de proveedores (Sustancias quimicas, Saneamiento básico, Residuos peligrosos, RCD, CDA, Estaciones de servicio, Laboratorios - Cromatografia; entre otros)</v>
      </c>
      <c r="C878">
        <v>0</v>
      </c>
      <c r="D878" t="str">
        <f t="shared" si="16"/>
        <v>1</v>
      </c>
      <c r="E878" t="s">
        <v>354</v>
      </c>
      <c r="F878">
        <v>2025</v>
      </c>
    </row>
    <row r="879" spans="1:6" x14ac:dyDescent="0.3">
      <c r="A879" t="s">
        <v>364</v>
      </c>
      <c r="B879" t="str">
        <v>Soportes del cumplimiento ambiental de cada proveedor</v>
      </c>
      <c r="C879">
        <v>0</v>
      </c>
      <c r="D879" t="str">
        <f t="shared" si="16"/>
        <v>1</v>
      </c>
      <c r="E879" t="s">
        <v>354</v>
      </c>
      <c r="F879">
        <v>2025</v>
      </c>
    </row>
    <row r="880" spans="1:6" x14ac:dyDescent="0.3">
      <c r="A880" t="s">
        <v>364</v>
      </c>
      <c r="B880" t="str">
        <v>Seguimiento y Control Acciones Correctivas y Oportunidades de Mejora</v>
      </c>
      <c r="C880">
        <v>1</v>
      </c>
      <c r="D880" t="str">
        <f t="shared" si="16"/>
        <v>0</v>
      </c>
      <c r="E880" t="s">
        <v>354</v>
      </c>
      <c r="F880">
        <v>2025</v>
      </c>
    </row>
    <row r="881" spans="1:6" x14ac:dyDescent="0.3">
      <c r="A881" t="s">
        <v>364</v>
      </c>
      <c r="B881" t="str">
        <v>Evidencias de cierre de hallazgo</v>
      </c>
      <c r="C881">
        <v>1</v>
      </c>
      <c r="D881" t="str">
        <f t="shared" si="16"/>
        <v>0</v>
      </c>
      <c r="E881" t="s">
        <v>354</v>
      </c>
      <c r="F881">
        <v>2025</v>
      </c>
    </row>
    <row r="882" spans="1:6" x14ac:dyDescent="0.3">
      <c r="A882" t="s">
        <v>364</v>
      </c>
      <c r="B882" t="str">
        <v>Residuos</v>
      </c>
      <c r="C882">
        <v>1</v>
      </c>
      <c r="D882" t="str">
        <f t="shared" si="16"/>
        <v>0</v>
      </c>
      <c r="E882" t="s">
        <v>354</v>
      </c>
      <c r="F882">
        <v>2025</v>
      </c>
    </row>
    <row r="883" spans="1:6" x14ac:dyDescent="0.3">
      <c r="A883" t="s">
        <v>364</v>
      </c>
      <c r="B883" t="str">
        <v>Emisiones y combustible</v>
      </c>
      <c r="C883">
        <v>1</v>
      </c>
      <c r="D883" t="str">
        <f t="shared" si="16"/>
        <v>0</v>
      </c>
      <c r="E883" t="s">
        <v>354</v>
      </c>
      <c r="F883">
        <v>2025</v>
      </c>
    </row>
    <row r="884" spans="1:6" x14ac:dyDescent="0.3">
      <c r="A884" t="s">
        <v>364</v>
      </c>
      <c r="B884" t="str">
        <v>Saneamiento básico</v>
      </c>
      <c r="C884">
        <v>1</v>
      </c>
      <c r="D884" t="str">
        <f t="shared" si="16"/>
        <v>0</v>
      </c>
      <c r="E884" t="s">
        <v>354</v>
      </c>
      <c r="F884">
        <v>2025</v>
      </c>
    </row>
    <row r="885" spans="1:6" x14ac:dyDescent="0.3">
      <c r="A885" t="s">
        <v>364</v>
      </c>
      <c r="B885" t="str">
        <v>Inspecciones</v>
      </c>
      <c r="C885">
        <v>1</v>
      </c>
      <c r="D885" t="str">
        <f t="shared" si="16"/>
        <v>0</v>
      </c>
      <c r="E885" t="s">
        <v>354</v>
      </c>
      <c r="F885">
        <v>2025</v>
      </c>
    </row>
    <row r="886" spans="1:6" x14ac:dyDescent="0.3">
      <c r="A886" t="s">
        <v>364</v>
      </c>
      <c r="B886" t="str">
        <v>Practicas</v>
      </c>
      <c r="C886">
        <v>1</v>
      </c>
      <c r="D886" t="str">
        <f t="shared" si="16"/>
        <v>0</v>
      </c>
      <c r="E886" t="s">
        <v>354</v>
      </c>
      <c r="F886">
        <v>2025</v>
      </c>
    </row>
    <row r="887" spans="1:6" x14ac:dyDescent="0.3">
      <c r="A887" t="s">
        <v>364</v>
      </c>
      <c r="B887" t="str">
        <v>Formaciones</v>
      </c>
      <c r="C887">
        <v>0</v>
      </c>
      <c r="D887" t="str">
        <f t="shared" si="16"/>
        <v>1</v>
      </c>
      <c r="E887" t="s">
        <v>354</v>
      </c>
      <c r="F887">
        <v>2025</v>
      </c>
    </row>
    <row r="888" spans="1:6" x14ac:dyDescent="0.3">
      <c r="A888" t="s">
        <v>364</v>
      </c>
      <c r="B888" t="str" cm="1">
        <f t="array" ref="B888:B946">SUBESTACIONES.!C9:C67</f>
        <v>SIG-MG-01-RG-02 Matriz DOFA</v>
      </c>
      <c r="C888" cm="1">
        <f t="array" ref="C888:C946">SUBESTACIONES.!G9:G67</f>
        <v>1</v>
      </c>
      <c r="D888" t="str">
        <f t="shared" si="16"/>
        <v>0</v>
      </c>
      <c r="E888" t="s">
        <v>356</v>
      </c>
      <c r="F888">
        <v>2025</v>
      </c>
    </row>
    <row r="889" spans="1:6" x14ac:dyDescent="0.3">
      <c r="A889" t="s">
        <v>364</v>
      </c>
      <c r="B889" t="str">
        <v>Matriz de partes interesadas</v>
      </c>
      <c r="C889">
        <v>1</v>
      </c>
      <c r="D889" t="str">
        <f t="shared" si="16"/>
        <v>0</v>
      </c>
      <c r="E889" t="s">
        <v>356</v>
      </c>
      <c r="F889">
        <v>2025</v>
      </c>
    </row>
    <row r="890" spans="1:6" x14ac:dyDescent="0.3">
      <c r="A890" t="s">
        <v>364</v>
      </c>
      <c r="B890" t="str">
        <v>Matriz de riesgos y oportunidades</v>
      </c>
      <c r="C890">
        <v>1</v>
      </c>
      <c r="D890" t="str">
        <f t="shared" si="16"/>
        <v>0</v>
      </c>
      <c r="E890" t="s">
        <v>356</v>
      </c>
      <c r="F890">
        <v>2025</v>
      </c>
    </row>
    <row r="891" spans="1:6" x14ac:dyDescent="0.3">
      <c r="A891" t="s">
        <v>364</v>
      </c>
      <c r="B891" t="str">
        <v>Matriz de identificación de aspectos e impactos ambientales</v>
      </c>
      <c r="C891">
        <v>1</v>
      </c>
      <c r="D891" t="str">
        <f t="shared" si="16"/>
        <v>0</v>
      </c>
      <c r="E891" t="s">
        <v>356</v>
      </c>
      <c r="F891">
        <v>2025</v>
      </c>
    </row>
    <row r="892" spans="1:6" x14ac:dyDescent="0.3">
      <c r="A892" t="s">
        <v>364</v>
      </c>
      <c r="B892" t="str">
        <v>Divulgación de la Matriz de identificación de aspectos e impactos ambientales</v>
      </c>
      <c r="C892">
        <v>1</v>
      </c>
      <c r="D892" t="str">
        <f t="shared" si="16"/>
        <v>0</v>
      </c>
      <c r="E892" t="s">
        <v>356</v>
      </c>
      <c r="F892">
        <v>2025</v>
      </c>
    </row>
    <row r="893" spans="1:6" x14ac:dyDescent="0.3">
      <c r="A893" t="s">
        <v>364</v>
      </c>
      <c r="B893" t="str">
        <v>Presupuesto para la implementación del Sistema de Gestión Ambiental</v>
      </c>
      <c r="C893">
        <v>1</v>
      </c>
      <c r="D893" t="str">
        <f t="shared" si="16"/>
        <v>0</v>
      </c>
      <c r="E893" t="s">
        <v>356</v>
      </c>
      <c r="F893">
        <v>2025</v>
      </c>
    </row>
    <row r="894" spans="1:6" x14ac:dyDescent="0.3">
      <c r="A894" t="s">
        <v>364</v>
      </c>
      <c r="B894" t="str">
        <v>Matriz de comunicaciones externas</v>
      </c>
      <c r="C894">
        <v>1</v>
      </c>
      <c r="D894" t="str">
        <f t="shared" si="16"/>
        <v>0</v>
      </c>
      <c r="E894" t="s">
        <v>356</v>
      </c>
      <c r="F894">
        <v>2025</v>
      </c>
    </row>
    <row r="895" spans="1:6" x14ac:dyDescent="0.3">
      <c r="A895" t="s">
        <v>364</v>
      </c>
      <c r="B895" t="str">
        <v>Verificación de las instalaciones del centro de acopio</v>
      </c>
      <c r="C895">
        <v>1</v>
      </c>
      <c r="D895" t="str">
        <f t="shared" si="16"/>
        <v>0</v>
      </c>
      <c r="E895" t="s">
        <v>356</v>
      </c>
      <c r="F895">
        <v>2025</v>
      </c>
    </row>
    <row r="896" spans="1:6" x14ac:dyDescent="0.3">
      <c r="A896" t="s">
        <v>364</v>
      </c>
      <c r="B896" t="str">
        <v xml:space="preserve">Aforo de residuos ordinarios </v>
      </c>
      <c r="C896">
        <v>1</v>
      </c>
      <c r="D896" t="str">
        <f t="shared" si="16"/>
        <v>0</v>
      </c>
      <c r="E896" t="s">
        <v>356</v>
      </c>
      <c r="F896">
        <v>2025</v>
      </c>
    </row>
    <row r="897" spans="1:6" x14ac:dyDescent="0.3">
      <c r="A897" t="s">
        <v>364</v>
      </c>
      <c r="B897" t="str">
        <v>Orden y aseo del centro de acopio</v>
      </c>
      <c r="C897">
        <v>1</v>
      </c>
      <c r="D897" t="str">
        <f t="shared" si="16"/>
        <v>0</v>
      </c>
      <c r="E897" t="s">
        <v>356</v>
      </c>
      <c r="F897">
        <v>2025</v>
      </c>
    </row>
    <row r="898" spans="1:6" x14ac:dyDescent="0.3">
      <c r="A898" t="s">
        <v>364</v>
      </c>
      <c r="B898" t="str">
        <v>Recolección de residuos aprovechables (SGA-PM-01-RG-02 Venta de material reciclable y/o donación)</v>
      </c>
      <c r="C898">
        <v>0</v>
      </c>
      <c r="D898" t="str">
        <f t="shared" si="16"/>
        <v>1</v>
      </c>
      <c r="E898" t="s">
        <v>356</v>
      </c>
      <c r="F898">
        <v>2025</v>
      </c>
    </row>
    <row r="899" spans="1:6" x14ac:dyDescent="0.3">
      <c r="A899" t="s">
        <v>364</v>
      </c>
      <c r="B899" t="str">
        <v xml:space="preserve">Licencias de empresas de recolección , transporte y disposición de residuos peligrosos </v>
      </c>
      <c r="C899">
        <v>0</v>
      </c>
      <c r="D899" t="str">
        <f t="shared" si="16"/>
        <v>1</v>
      </c>
      <c r="E899" t="s">
        <v>356</v>
      </c>
      <c r="F899">
        <v>2025</v>
      </c>
    </row>
    <row r="900" spans="1:6" x14ac:dyDescent="0.3">
      <c r="A900" t="s">
        <v>364</v>
      </c>
      <c r="B900" t="str">
        <v>Recoleccción de residuos peligrosos (SGA-PL-02-RG-01 Entrega y verificación  de residuos peligrosos)</v>
      </c>
      <c r="C900">
        <v>1</v>
      </c>
      <c r="D900" t="str">
        <f t="shared" si="16"/>
        <v>0</v>
      </c>
      <c r="E900" t="s">
        <v>356</v>
      </c>
      <c r="F900">
        <v>2025</v>
      </c>
    </row>
    <row r="901" spans="1:6" x14ac:dyDescent="0.3">
      <c r="A901" t="s">
        <v>364</v>
      </c>
      <c r="B901" t="str">
        <v>Manifiestos de carga</v>
      </c>
      <c r="C901">
        <v>1</v>
      </c>
      <c r="D901" t="str">
        <f t="shared" si="16"/>
        <v>0</v>
      </c>
      <c r="E901" t="s">
        <v>356</v>
      </c>
      <c r="F901">
        <v>2025</v>
      </c>
    </row>
    <row r="902" spans="1:6" x14ac:dyDescent="0.3">
      <c r="A902" t="s">
        <v>364</v>
      </c>
      <c r="B902" t="str">
        <v xml:space="preserve">Recolección de aguas residuales de baños portatiles </v>
      </c>
      <c r="C902">
        <v>1</v>
      </c>
      <c r="D902" t="str">
        <f t="shared" si="16"/>
        <v>0</v>
      </c>
      <c r="E902" t="s">
        <v>356</v>
      </c>
      <c r="F902">
        <v>2025</v>
      </c>
    </row>
    <row r="903" spans="1:6" x14ac:dyDescent="0.3">
      <c r="A903" t="s">
        <v>364</v>
      </c>
      <c r="B903" t="str">
        <v>Actualización del registro SGA-PM-01-RG-01 Control de generación y disposición de residuos</v>
      </c>
      <c r="C903">
        <v>1</v>
      </c>
      <c r="D903" t="str">
        <f t="shared" si="16"/>
        <v>0</v>
      </c>
      <c r="E903" t="s">
        <v>356</v>
      </c>
      <c r="F903">
        <v>2025</v>
      </c>
    </row>
    <row r="904" spans="1:6" x14ac:dyDescent="0.3">
      <c r="A904" t="s">
        <v>364</v>
      </c>
      <c r="B904" t="str">
        <v xml:space="preserve">Licencias y certificados de disposición final de los talleres que realizan mantenimiento a los vehiculos </v>
      </c>
      <c r="C904">
        <v>0</v>
      </c>
      <c r="D904" t="str">
        <f t="shared" si="16"/>
        <v>1</v>
      </c>
      <c r="E904" t="s">
        <v>356</v>
      </c>
      <c r="F904">
        <v>2025</v>
      </c>
    </row>
    <row r="905" spans="1:6" x14ac:dyDescent="0.3">
      <c r="A905" t="s">
        <v>364</v>
      </c>
      <c r="B905" t="str">
        <v>Control de plagas (roedores)</v>
      </c>
      <c r="C905">
        <v>1</v>
      </c>
      <c r="D905" t="str">
        <f t="shared" si="16"/>
        <v>0</v>
      </c>
      <c r="E905" t="s">
        <v>356</v>
      </c>
      <c r="F905">
        <v>2025</v>
      </c>
    </row>
    <row r="906" spans="1:6" x14ac:dyDescent="0.3">
      <c r="A906" t="s">
        <v>364</v>
      </c>
      <c r="B906" t="str">
        <v>Fumigación general (Vectores)</v>
      </c>
      <c r="C906">
        <v>1</v>
      </c>
      <c r="D906" t="str">
        <f t="shared" si="16"/>
        <v>0</v>
      </c>
      <c r="E906" t="s">
        <v>356</v>
      </c>
      <c r="F906">
        <v>2025</v>
      </c>
    </row>
    <row r="907" spans="1:6" x14ac:dyDescent="0.3">
      <c r="A907" t="s">
        <v>364</v>
      </c>
      <c r="B907" t="str">
        <v>Lavado de tanques</v>
      </c>
      <c r="C907">
        <v>1</v>
      </c>
      <c r="D907" t="str">
        <f t="shared" si="16"/>
        <v>0</v>
      </c>
      <c r="E907" t="s">
        <v>356</v>
      </c>
      <c r="F907">
        <v>2025</v>
      </c>
    </row>
    <row r="908" spans="1:6" x14ac:dyDescent="0.3">
      <c r="A908" t="s">
        <v>364</v>
      </c>
      <c r="B908" t="str">
        <v>Análisis e informe de agua potable (Laboratorio acreditado por el IDEAM)</v>
      </c>
      <c r="C908">
        <v>1</v>
      </c>
      <c r="D908" t="str">
        <f t="shared" si="16"/>
        <v>0</v>
      </c>
      <c r="E908" t="s">
        <v>356</v>
      </c>
      <c r="F908">
        <v>2025</v>
      </c>
    </row>
    <row r="909" spans="1:6" x14ac:dyDescent="0.3">
      <c r="A909" t="s">
        <v>364</v>
      </c>
      <c r="B909" t="str">
        <v>Mantenimiento de los filtros de agua de las instalaciones de la sede</v>
      </c>
      <c r="C909">
        <v>1</v>
      </c>
      <c r="D909" t="str">
        <f t="shared" si="16"/>
        <v>0</v>
      </c>
      <c r="E909" t="s">
        <v>356</v>
      </c>
      <c r="F909">
        <v>2025</v>
      </c>
    </row>
    <row r="910" spans="1:6" x14ac:dyDescent="0.3">
      <c r="A910" t="s">
        <v>364</v>
      </c>
      <c r="B910" t="str">
        <v>Proyectos para la disminuación del impacto ambiental</v>
      </c>
      <c r="C910">
        <v>0</v>
      </c>
      <c r="D910" t="str">
        <f t="shared" si="16"/>
        <v>1</v>
      </c>
      <c r="E910" t="s">
        <v>356</v>
      </c>
      <c r="F910">
        <v>2025</v>
      </c>
    </row>
    <row r="911" spans="1:6" x14ac:dyDescent="0.3">
      <c r="A911" t="s">
        <v>364</v>
      </c>
      <c r="B911" t="str">
        <v>Campañas de toma de conciencia en el contrato</v>
      </c>
      <c r="C911">
        <v>0</v>
      </c>
      <c r="D911" t="str">
        <f t="shared" si="16"/>
        <v>1</v>
      </c>
      <c r="E911" t="s">
        <v>356</v>
      </c>
      <c r="F911">
        <v>2025</v>
      </c>
    </row>
    <row r="912" spans="1:6" x14ac:dyDescent="0.3">
      <c r="A912" t="s">
        <v>364</v>
      </c>
      <c r="B912" t="str">
        <v>Charlas o divulgaciones en temas ambientales</v>
      </c>
      <c r="C912">
        <v>1</v>
      </c>
      <c r="D912" t="str">
        <f t="shared" si="16"/>
        <v>0</v>
      </c>
      <c r="E912" t="s">
        <v>356</v>
      </c>
      <c r="F912">
        <v>2025</v>
      </c>
    </row>
    <row r="913" spans="1:6" x14ac:dyDescent="0.3">
      <c r="A913" t="s">
        <v>364</v>
      </c>
      <c r="B913" t="str">
        <v>Verificación de las revisiones tecnicomecanica de los vehiculos</v>
      </c>
      <c r="C913">
        <v>1</v>
      </c>
      <c r="D913" t="str">
        <f t="shared" si="16"/>
        <v>0</v>
      </c>
      <c r="E913" t="s">
        <v>356</v>
      </c>
      <c r="F913">
        <v>2025</v>
      </c>
    </row>
    <row r="914" spans="1:6" x14ac:dyDescent="0.3">
      <c r="A914" t="s">
        <v>364</v>
      </c>
      <c r="B914" t="str">
        <v>Verificaciones de las revisiones tecnicomecanicas de las motos</v>
      </c>
      <c r="C914">
        <v>1</v>
      </c>
      <c r="D914" t="str">
        <f t="shared" si="16"/>
        <v>0</v>
      </c>
      <c r="E914" t="s">
        <v>356</v>
      </c>
      <c r="F914">
        <v>2025</v>
      </c>
    </row>
    <row r="915" spans="1:6" x14ac:dyDescent="0.3">
      <c r="A915" t="s">
        <v>364</v>
      </c>
      <c r="B915" t="str">
        <v>Revisión de la información en la plataforma CAMPRO</v>
      </c>
      <c r="C915">
        <v>0</v>
      </c>
      <c r="D915" t="str">
        <f t="shared" si="16"/>
        <v>1</v>
      </c>
      <c r="E915" t="s">
        <v>356</v>
      </c>
      <c r="F915">
        <v>2025</v>
      </c>
    </row>
    <row r="916" spans="1:6" x14ac:dyDescent="0.3">
      <c r="A916" t="s">
        <v>364</v>
      </c>
      <c r="B916" t="str">
        <v>Certificación ambiental para la habilitación de centros de diagnostico automotor - CDA</v>
      </c>
      <c r="C916">
        <v>0</v>
      </c>
      <c r="D916" t="str">
        <f t="shared" si="16"/>
        <v>1</v>
      </c>
      <c r="E916" t="s">
        <v>356</v>
      </c>
      <c r="F916">
        <v>2025</v>
      </c>
    </row>
    <row r="917" spans="1:6" x14ac:dyDescent="0.3">
      <c r="A917" t="s">
        <v>364</v>
      </c>
      <c r="B917" t="str">
        <v>Combustibles</v>
      </c>
      <c r="C917">
        <v>1</v>
      </c>
      <c r="D917" t="str">
        <f t="shared" si="16"/>
        <v>0</v>
      </c>
      <c r="E917" t="s">
        <v>356</v>
      </c>
      <c r="F917">
        <v>2025</v>
      </c>
    </row>
    <row r="918" spans="1:6" x14ac:dyDescent="0.3">
      <c r="A918" t="s">
        <v>364</v>
      </c>
      <c r="B918" t="str">
        <v>SSL-PM-02-RG-01 Matriz de Identificación sustancia quimica</v>
      </c>
      <c r="C918">
        <v>1</v>
      </c>
      <c r="D918" t="str">
        <f t="shared" si="16"/>
        <v>0</v>
      </c>
      <c r="E918" t="s">
        <v>356</v>
      </c>
      <c r="F918">
        <v>2025</v>
      </c>
    </row>
    <row r="919" spans="1:6" x14ac:dyDescent="0.3">
      <c r="A919" t="s">
        <v>364</v>
      </c>
      <c r="B919" t="str">
        <v>Matriz de compatibilidad de acuerdo a las sustancias quimicas que se manejan</v>
      </c>
      <c r="C919">
        <v>1</v>
      </c>
      <c r="D919" t="str">
        <f t="shared" ref="D919:D979" si="17">IF(C919=1,"0","1")</f>
        <v>0</v>
      </c>
      <c r="E919" t="s">
        <v>356</v>
      </c>
      <c r="F919">
        <v>2025</v>
      </c>
    </row>
    <row r="920" spans="1:6" x14ac:dyDescent="0.3">
      <c r="A920" t="s">
        <v>364</v>
      </c>
      <c r="B920" t="str">
        <v>Verificación del almacenamiento de las sustancias quimicas de acuerdo al Sistema Globalmente Armonizado (Registro fotografico)</v>
      </c>
      <c r="C920">
        <v>1</v>
      </c>
      <c r="D920" t="str">
        <f t="shared" si="17"/>
        <v>0</v>
      </c>
      <c r="E920" t="s">
        <v>356</v>
      </c>
      <c r="F920">
        <v>2025</v>
      </c>
    </row>
    <row r="921" spans="1:6" x14ac:dyDescent="0.3">
      <c r="A921" t="s">
        <v>364</v>
      </c>
      <c r="B921" t="str">
        <v>SSL-PM-02-RG-02 Etiquetado de las sustancias quimicas en la sede del proyecto (Servicios generales, almacen, TI, entre otras). (Registro fotografico)</v>
      </c>
      <c r="C921">
        <v>1</v>
      </c>
      <c r="D921" t="str">
        <f t="shared" si="17"/>
        <v>0</v>
      </c>
      <c r="E921" t="s">
        <v>356</v>
      </c>
      <c r="F921">
        <v>2025</v>
      </c>
    </row>
    <row r="922" spans="1:6" x14ac:dyDescent="0.3">
      <c r="A922" t="s">
        <v>364</v>
      </c>
      <c r="B922" t="str">
        <v>Fichas de seguridad que se utilizan en el proyecto (Resolución 773 de 2021 - Decreto 1496 del 2018  y que cumplan de acuerdo a la NTC 4435)</v>
      </c>
      <c r="C922">
        <v>1</v>
      </c>
      <c r="D922" t="str">
        <f t="shared" si="17"/>
        <v>0</v>
      </c>
      <c r="E922" t="s">
        <v>356</v>
      </c>
      <c r="F922">
        <v>2025</v>
      </c>
    </row>
    <row r="923" spans="1:6" x14ac:dyDescent="0.3">
      <c r="A923" t="s">
        <v>364</v>
      </c>
      <c r="B923" t="str">
        <v xml:space="preserve">SSL-PM-02-RG-02 Etiquetado de las sustancias quimicas en los vehiculos del proyecto  </v>
      </c>
      <c r="C923">
        <v>1</v>
      </c>
      <c r="D923" t="str">
        <f t="shared" si="17"/>
        <v>0</v>
      </c>
      <c r="E923" t="s">
        <v>356</v>
      </c>
      <c r="F923">
        <v>2025</v>
      </c>
    </row>
    <row r="924" spans="1:6" x14ac:dyDescent="0.3">
      <c r="A924" t="s">
        <v>364</v>
      </c>
      <c r="B924" t="str">
        <v>SSL-PM-02-RG-03 Tarjeta de emergencia (para el transporte de sustancias quimicas)</v>
      </c>
      <c r="C924">
        <v>0</v>
      </c>
      <c r="D924" t="str">
        <f t="shared" si="17"/>
        <v>1</v>
      </c>
      <c r="E924" t="s">
        <v>356</v>
      </c>
      <c r="F924">
        <v>2025</v>
      </c>
    </row>
    <row r="925" spans="1:6" x14ac:dyDescent="0.3">
      <c r="A925" t="s">
        <v>364</v>
      </c>
      <c r="B925" t="str">
        <v>Cumplimiento al rotulado de los vehiculos que transportan sustancias (Decreto 1609/2002)</v>
      </c>
      <c r="C925">
        <v>0</v>
      </c>
      <c r="D925" t="str">
        <f t="shared" si="17"/>
        <v>1</v>
      </c>
      <c r="E925" t="s">
        <v>356</v>
      </c>
      <c r="F925">
        <v>2025</v>
      </c>
    </row>
    <row r="926" spans="1:6" x14ac:dyDescent="0.3">
      <c r="A926" t="s">
        <v>364</v>
      </c>
      <c r="B926" t="str">
        <v>SSL-PM-14-RG-05 Guion para el desarrollo del simulacro</v>
      </c>
      <c r="C926">
        <v>1</v>
      </c>
      <c r="D926" t="str">
        <f t="shared" si="17"/>
        <v>0</v>
      </c>
      <c r="E926" t="s">
        <v>356</v>
      </c>
      <c r="F926">
        <v>2025</v>
      </c>
    </row>
    <row r="927" spans="1:6" x14ac:dyDescent="0.3">
      <c r="A927" t="s">
        <v>364</v>
      </c>
      <c r="B927" t="str">
        <v>SGA-PR-02-RG-03 Informe de simulacro de emergencias ambientales.</v>
      </c>
      <c r="C927">
        <v>1</v>
      </c>
      <c r="D927" t="str">
        <f t="shared" si="17"/>
        <v>0</v>
      </c>
      <c r="E927" t="s">
        <v>356</v>
      </c>
      <c r="F927">
        <v>2025</v>
      </c>
    </row>
    <row r="928" spans="1:6" x14ac:dyDescent="0.3">
      <c r="A928" t="s">
        <v>364</v>
      </c>
      <c r="B928" t="str">
        <v>Documento donde se establece los PONS aplicables al contrato</v>
      </c>
      <c r="C928">
        <v>1</v>
      </c>
      <c r="D928" t="str">
        <f t="shared" si="17"/>
        <v>0</v>
      </c>
      <c r="E928" t="s">
        <v>356</v>
      </c>
      <c r="F928">
        <v>2025</v>
      </c>
    </row>
    <row r="929" spans="1:6" x14ac:dyDescent="0.3">
      <c r="A929" t="s">
        <v>364</v>
      </c>
      <c r="B929" t="str">
        <v>SGA-PR-02-RG-02 Investigación de causalidad de emergencias ambientales</v>
      </c>
      <c r="C929">
        <v>1</v>
      </c>
      <c r="D929" t="str">
        <f t="shared" si="17"/>
        <v>0</v>
      </c>
      <c r="E929" t="s">
        <v>356</v>
      </c>
      <c r="F929">
        <v>2025</v>
      </c>
    </row>
    <row r="930" spans="1:6" x14ac:dyDescent="0.3">
      <c r="A930" t="s">
        <v>364</v>
      </c>
      <c r="B930" t="str">
        <v>SGA-PR-02-RG-04 Base de incidentes ambientales</v>
      </c>
      <c r="C930">
        <v>1</v>
      </c>
      <c r="D930" t="str">
        <f t="shared" si="17"/>
        <v>0</v>
      </c>
      <c r="E930" t="s">
        <v>356</v>
      </c>
      <c r="F930">
        <v>2025</v>
      </c>
    </row>
    <row r="931" spans="1:6" x14ac:dyDescent="0.3">
      <c r="A931" t="s">
        <v>364</v>
      </c>
      <c r="B931" t="str">
        <v>Inducción y reinducción</v>
      </c>
      <c r="C931">
        <v>0</v>
      </c>
      <c r="D931" t="str">
        <f t="shared" si="17"/>
        <v>1</v>
      </c>
      <c r="E931" t="s">
        <v>356</v>
      </c>
      <c r="F931">
        <v>2025</v>
      </c>
    </row>
    <row r="932" spans="1:6" x14ac:dyDescent="0.3">
      <c r="A932" t="s">
        <v>364</v>
      </c>
      <c r="B932" t="str">
        <v>Inspecciones ambiental en terreno</v>
      </c>
      <c r="C932">
        <v>1</v>
      </c>
      <c r="D932" t="str">
        <f t="shared" si="17"/>
        <v>0</v>
      </c>
      <c r="E932" t="s">
        <v>356</v>
      </c>
      <c r="F932">
        <v>2025</v>
      </c>
    </row>
    <row r="933" spans="1:6" x14ac:dyDescent="0.3">
      <c r="A933" t="s">
        <v>364</v>
      </c>
      <c r="B933" t="str">
        <v>Inspecciones de kit de derrames</v>
      </c>
      <c r="C933">
        <v>0</v>
      </c>
      <c r="D933" t="str">
        <f t="shared" si="17"/>
        <v>1</v>
      </c>
      <c r="E933" t="s">
        <v>356</v>
      </c>
      <c r="F933">
        <v>2025</v>
      </c>
    </row>
    <row r="934" spans="1:6" x14ac:dyDescent="0.3">
      <c r="A934" t="s">
        <v>364</v>
      </c>
      <c r="B934" t="str">
        <v>Inspecciones localivas ambientales</v>
      </c>
      <c r="C934">
        <v>1</v>
      </c>
      <c r="D934" t="str">
        <f t="shared" si="17"/>
        <v>0</v>
      </c>
      <c r="E934" t="s">
        <v>356</v>
      </c>
      <c r="F934">
        <v>2025</v>
      </c>
    </row>
    <row r="935" spans="1:6" x14ac:dyDescent="0.3">
      <c r="A935" t="s">
        <v>364</v>
      </c>
      <c r="B935" t="str">
        <v>Informe del desempeño ambiental del contrato (Indicadores, practicas sostenibles, hallazgos, entre otros)</v>
      </c>
      <c r="C935">
        <v>0</v>
      </c>
      <c r="D935" t="str">
        <f t="shared" si="17"/>
        <v>1</v>
      </c>
      <c r="E935" t="s">
        <v>356</v>
      </c>
      <c r="F935">
        <v>2025</v>
      </c>
    </row>
    <row r="936" spans="1:6" x14ac:dyDescent="0.3">
      <c r="A936" t="s">
        <v>364</v>
      </c>
      <c r="B936" t="str">
        <v>Comunicación del desempeño ambiental a colaboradores</v>
      </c>
      <c r="C936">
        <v>0</v>
      </c>
      <c r="D936" t="str">
        <f t="shared" si="17"/>
        <v>1</v>
      </c>
      <c r="E936" t="s">
        <v>356</v>
      </c>
      <c r="F936">
        <v>2025</v>
      </c>
    </row>
    <row r="937" spans="1:6" x14ac:dyDescent="0.3">
      <c r="A937" t="s">
        <v>364</v>
      </c>
      <c r="B937" t="str">
        <v>SGA-PL-01-RG-05 Lista de chequeo de cumplimiento ambiental de proveedores (Sustancias quimicas, Saneamiento básico, Residuos peligrosos, RCD, CDA, Estaciones de servicio, Laboratorios - Cromatografia; entre otros)</v>
      </c>
      <c r="C937">
        <v>0</v>
      </c>
      <c r="D937" t="str">
        <f t="shared" si="17"/>
        <v>1</v>
      </c>
      <c r="E937" t="s">
        <v>356</v>
      </c>
      <c r="F937">
        <v>2025</v>
      </c>
    </row>
    <row r="938" spans="1:6" x14ac:dyDescent="0.3">
      <c r="A938" t="s">
        <v>364</v>
      </c>
      <c r="B938" t="str">
        <v>Soportes del cumplimiento ambiental de cada proveedor</v>
      </c>
      <c r="C938">
        <v>0</v>
      </c>
      <c r="D938" t="str">
        <f t="shared" si="17"/>
        <v>1</v>
      </c>
      <c r="E938" t="s">
        <v>356</v>
      </c>
      <c r="F938">
        <v>2025</v>
      </c>
    </row>
    <row r="939" spans="1:6" x14ac:dyDescent="0.3">
      <c r="A939" t="s">
        <v>364</v>
      </c>
      <c r="B939" t="str">
        <v>Seguimiento y Control Acciones Correctivas y Oportunidades de Mejora</v>
      </c>
      <c r="C939">
        <v>0</v>
      </c>
      <c r="D939" t="str">
        <f t="shared" si="17"/>
        <v>1</v>
      </c>
      <c r="E939" t="s">
        <v>356</v>
      </c>
      <c r="F939">
        <v>2025</v>
      </c>
    </row>
    <row r="940" spans="1:6" x14ac:dyDescent="0.3">
      <c r="A940" t="s">
        <v>364</v>
      </c>
      <c r="B940" t="str">
        <v>Evidencias de cierre de hallazgo</v>
      </c>
      <c r="C940">
        <v>0</v>
      </c>
      <c r="D940" t="str">
        <f t="shared" si="17"/>
        <v>1</v>
      </c>
      <c r="E940" t="s">
        <v>356</v>
      </c>
      <c r="F940">
        <v>2025</v>
      </c>
    </row>
    <row r="941" spans="1:6" x14ac:dyDescent="0.3">
      <c r="A941" t="s">
        <v>364</v>
      </c>
      <c r="B941" t="str">
        <v>Residuos</v>
      </c>
      <c r="C941">
        <v>1</v>
      </c>
      <c r="D941" t="str">
        <f t="shared" si="17"/>
        <v>0</v>
      </c>
      <c r="E941" t="s">
        <v>356</v>
      </c>
      <c r="F941">
        <v>2025</v>
      </c>
    </row>
    <row r="942" spans="1:6" x14ac:dyDescent="0.3">
      <c r="A942" t="s">
        <v>364</v>
      </c>
      <c r="B942" t="str">
        <v>Emisiones y combustible</v>
      </c>
      <c r="C942">
        <v>0</v>
      </c>
      <c r="D942" t="str">
        <f t="shared" si="17"/>
        <v>1</v>
      </c>
      <c r="E942" t="s">
        <v>356</v>
      </c>
      <c r="F942">
        <v>2025</v>
      </c>
    </row>
    <row r="943" spans="1:6" x14ac:dyDescent="0.3">
      <c r="A943" t="s">
        <v>364</v>
      </c>
      <c r="B943" t="str">
        <v>Saneamiento básico</v>
      </c>
      <c r="C943">
        <v>1</v>
      </c>
      <c r="D943" t="str">
        <f t="shared" si="17"/>
        <v>0</v>
      </c>
      <c r="E943" t="s">
        <v>356</v>
      </c>
      <c r="F943">
        <v>2025</v>
      </c>
    </row>
    <row r="944" spans="1:6" x14ac:dyDescent="0.3">
      <c r="A944" t="s">
        <v>364</v>
      </c>
      <c r="B944" t="str">
        <v>Inspecciones</v>
      </c>
      <c r="C944">
        <v>1</v>
      </c>
      <c r="D944" t="str">
        <f t="shared" si="17"/>
        <v>0</v>
      </c>
      <c r="E944" t="s">
        <v>356</v>
      </c>
      <c r="F944">
        <v>2025</v>
      </c>
    </row>
    <row r="945" spans="1:6" x14ac:dyDescent="0.3">
      <c r="A945" t="s">
        <v>364</v>
      </c>
      <c r="B945" t="str">
        <v>Practicas</v>
      </c>
      <c r="C945">
        <v>1</v>
      </c>
      <c r="D945" t="str">
        <f t="shared" si="17"/>
        <v>0</v>
      </c>
      <c r="E945" t="s">
        <v>356</v>
      </c>
      <c r="F945">
        <v>2025</v>
      </c>
    </row>
    <row r="946" spans="1:6" x14ac:dyDescent="0.3">
      <c r="A946" t="s">
        <v>364</v>
      </c>
      <c r="B946" t="str">
        <v>Formaciones</v>
      </c>
      <c r="C946">
        <v>0</v>
      </c>
      <c r="D946" t="str">
        <f t="shared" si="17"/>
        <v>1</v>
      </c>
      <c r="E946" t="s">
        <v>356</v>
      </c>
      <c r="F946">
        <v>2025</v>
      </c>
    </row>
    <row r="947" spans="1:6" x14ac:dyDescent="0.3">
      <c r="A947" t="s">
        <v>364</v>
      </c>
      <c r="B947" t="str" cm="1">
        <f t="array" ref="B947:B1005">SUBESTACIONES.!C9:C67</f>
        <v>SIG-MG-01-RG-02 Matriz DOFA</v>
      </c>
      <c r="C947" cm="1">
        <f t="array" ref="C947:C1005">SUBESTACIONES.!H9:H67</f>
        <v>1</v>
      </c>
      <c r="D947" t="str">
        <f t="shared" si="17"/>
        <v>0</v>
      </c>
      <c r="E947" t="s">
        <v>357</v>
      </c>
      <c r="F947">
        <v>2025</v>
      </c>
    </row>
    <row r="948" spans="1:6" x14ac:dyDescent="0.3">
      <c r="A948" t="s">
        <v>364</v>
      </c>
      <c r="B948" t="str">
        <v>Matriz de partes interesadas</v>
      </c>
      <c r="C948">
        <v>1</v>
      </c>
      <c r="D948" t="str">
        <f t="shared" si="17"/>
        <v>0</v>
      </c>
      <c r="E948" t="s">
        <v>357</v>
      </c>
      <c r="F948">
        <v>2025</v>
      </c>
    </row>
    <row r="949" spans="1:6" x14ac:dyDescent="0.3">
      <c r="A949" t="s">
        <v>364</v>
      </c>
      <c r="B949" t="str">
        <v>Matriz de riesgos y oportunidades</v>
      </c>
      <c r="C949">
        <v>1</v>
      </c>
      <c r="D949" t="str">
        <f t="shared" si="17"/>
        <v>0</v>
      </c>
      <c r="E949" t="s">
        <v>357</v>
      </c>
      <c r="F949">
        <v>2025</v>
      </c>
    </row>
    <row r="950" spans="1:6" x14ac:dyDescent="0.3">
      <c r="A950" t="s">
        <v>364</v>
      </c>
      <c r="B950" t="str">
        <v>Matriz de identificación de aspectos e impactos ambientales</v>
      </c>
      <c r="C950">
        <v>1</v>
      </c>
      <c r="D950" t="str">
        <f t="shared" si="17"/>
        <v>0</v>
      </c>
      <c r="E950" t="s">
        <v>357</v>
      </c>
      <c r="F950">
        <v>2025</v>
      </c>
    </row>
    <row r="951" spans="1:6" x14ac:dyDescent="0.3">
      <c r="A951" t="s">
        <v>364</v>
      </c>
      <c r="B951" t="str">
        <v>Divulgación de la Matriz de identificación de aspectos e impactos ambientales</v>
      </c>
      <c r="C951">
        <v>1</v>
      </c>
      <c r="D951" t="str">
        <f t="shared" si="17"/>
        <v>0</v>
      </c>
      <c r="E951" t="s">
        <v>357</v>
      </c>
      <c r="F951">
        <v>2025</v>
      </c>
    </row>
    <row r="952" spans="1:6" x14ac:dyDescent="0.3">
      <c r="A952" t="s">
        <v>364</v>
      </c>
      <c r="B952" t="str">
        <v>Presupuesto para la implementación del Sistema de Gestión Ambiental</v>
      </c>
      <c r="C952">
        <v>1</v>
      </c>
      <c r="D952" t="str">
        <f t="shared" si="17"/>
        <v>0</v>
      </c>
      <c r="E952" t="s">
        <v>357</v>
      </c>
      <c r="F952">
        <v>2025</v>
      </c>
    </row>
    <row r="953" spans="1:6" x14ac:dyDescent="0.3">
      <c r="A953" t="s">
        <v>364</v>
      </c>
      <c r="B953" t="str">
        <v>Matriz de comunicaciones externas</v>
      </c>
      <c r="C953">
        <v>1</v>
      </c>
      <c r="D953" t="str">
        <f t="shared" si="17"/>
        <v>0</v>
      </c>
      <c r="E953" t="s">
        <v>357</v>
      </c>
      <c r="F953">
        <v>2025</v>
      </c>
    </row>
    <row r="954" spans="1:6" x14ac:dyDescent="0.3">
      <c r="A954" t="s">
        <v>364</v>
      </c>
      <c r="B954" t="str">
        <v>Verificación de las instalaciones del centro de acopio</v>
      </c>
      <c r="C954">
        <v>1</v>
      </c>
      <c r="D954" t="str">
        <f t="shared" si="17"/>
        <v>0</v>
      </c>
      <c r="E954" t="s">
        <v>357</v>
      </c>
      <c r="F954">
        <v>2025</v>
      </c>
    </row>
    <row r="955" spans="1:6" x14ac:dyDescent="0.3">
      <c r="A955" t="s">
        <v>364</v>
      </c>
      <c r="B955" t="str">
        <v xml:space="preserve">Aforo de residuos ordinarios </v>
      </c>
      <c r="C955">
        <v>1</v>
      </c>
      <c r="D955" t="str">
        <f t="shared" si="17"/>
        <v>0</v>
      </c>
      <c r="E955" t="s">
        <v>357</v>
      </c>
      <c r="F955">
        <v>2025</v>
      </c>
    </row>
    <row r="956" spans="1:6" x14ac:dyDescent="0.3">
      <c r="A956" t="s">
        <v>364</v>
      </c>
      <c r="B956" t="str">
        <v>Orden y aseo del centro de acopio</v>
      </c>
      <c r="C956">
        <v>1</v>
      </c>
      <c r="D956" t="str">
        <f t="shared" si="17"/>
        <v>0</v>
      </c>
      <c r="E956" t="s">
        <v>357</v>
      </c>
      <c r="F956">
        <v>2025</v>
      </c>
    </row>
    <row r="957" spans="1:6" x14ac:dyDescent="0.3">
      <c r="A957" t="s">
        <v>364</v>
      </c>
      <c r="B957" t="str">
        <v>Recolección de residuos aprovechables (SGA-PM-01-RG-02 Venta de material reciclable y/o donación)</v>
      </c>
      <c r="C957">
        <v>0</v>
      </c>
      <c r="D957" t="str">
        <f t="shared" si="17"/>
        <v>1</v>
      </c>
      <c r="E957" t="s">
        <v>357</v>
      </c>
      <c r="F957">
        <v>2025</v>
      </c>
    </row>
    <row r="958" spans="1:6" x14ac:dyDescent="0.3">
      <c r="A958" t="s">
        <v>364</v>
      </c>
      <c r="B958" t="str">
        <v xml:space="preserve">Licencias de empresas de recolección , transporte y disposición de residuos peligrosos </v>
      </c>
      <c r="C958">
        <v>0</v>
      </c>
      <c r="D958" t="str">
        <f t="shared" si="17"/>
        <v>1</v>
      </c>
      <c r="E958" t="s">
        <v>357</v>
      </c>
      <c r="F958">
        <v>2025</v>
      </c>
    </row>
    <row r="959" spans="1:6" x14ac:dyDescent="0.3">
      <c r="A959" t="s">
        <v>364</v>
      </c>
      <c r="B959" t="str">
        <v>Recoleccción de residuos peligrosos (SGA-PL-02-RG-01 Entrega y verificación  de residuos peligrosos)</v>
      </c>
      <c r="C959">
        <v>1</v>
      </c>
      <c r="D959" t="str">
        <f t="shared" si="17"/>
        <v>0</v>
      </c>
      <c r="E959" t="s">
        <v>357</v>
      </c>
      <c r="F959">
        <v>2025</v>
      </c>
    </row>
    <row r="960" spans="1:6" x14ac:dyDescent="0.3">
      <c r="A960" t="s">
        <v>364</v>
      </c>
      <c r="B960" t="str">
        <v>Manifiestos de carga</v>
      </c>
      <c r="C960">
        <v>1</v>
      </c>
      <c r="D960" t="str">
        <f t="shared" si="17"/>
        <v>0</v>
      </c>
      <c r="E960" t="s">
        <v>357</v>
      </c>
      <c r="F960">
        <v>2025</v>
      </c>
    </row>
    <row r="961" spans="1:6" x14ac:dyDescent="0.3">
      <c r="A961" t="s">
        <v>364</v>
      </c>
      <c r="B961" t="str">
        <v xml:space="preserve">Recolección de aguas residuales de baños portatiles </v>
      </c>
      <c r="C961">
        <v>1</v>
      </c>
      <c r="D961" t="str">
        <f t="shared" si="17"/>
        <v>0</v>
      </c>
      <c r="E961" t="s">
        <v>357</v>
      </c>
      <c r="F961">
        <v>2025</v>
      </c>
    </row>
    <row r="962" spans="1:6" x14ac:dyDescent="0.3">
      <c r="A962" t="s">
        <v>364</v>
      </c>
      <c r="B962" t="str">
        <v>Actualización del registro SGA-PM-01-RG-01 Control de generación y disposición de residuos</v>
      </c>
      <c r="C962">
        <v>1</v>
      </c>
      <c r="D962" t="str">
        <f t="shared" si="17"/>
        <v>0</v>
      </c>
      <c r="E962" t="s">
        <v>357</v>
      </c>
      <c r="F962">
        <v>2025</v>
      </c>
    </row>
    <row r="963" spans="1:6" x14ac:dyDescent="0.3">
      <c r="A963" t="s">
        <v>364</v>
      </c>
      <c r="B963" t="str">
        <v xml:space="preserve">Licencias y certificados de disposición final de los talleres que realizan mantenimiento a los vehiculos </v>
      </c>
      <c r="C963">
        <v>0</v>
      </c>
      <c r="D963" t="str">
        <f t="shared" si="17"/>
        <v>1</v>
      </c>
      <c r="E963" t="s">
        <v>357</v>
      </c>
      <c r="F963">
        <v>2025</v>
      </c>
    </row>
    <row r="964" spans="1:6" x14ac:dyDescent="0.3">
      <c r="A964" t="s">
        <v>364</v>
      </c>
      <c r="B964" t="str">
        <v>Control de plagas (roedores)</v>
      </c>
      <c r="C964">
        <v>1</v>
      </c>
      <c r="D964" t="str">
        <f t="shared" si="17"/>
        <v>0</v>
      </c>
      <c r="E964" t="s">
        <v>357</v>
      </c>
      <c r="F964">
        <v>2025</v>
      </c>
    </row>
    <row r="965" spans="1:6" x14ac:dyDescent="0.3">
      <c r="A965" t="s">
        <v>364</v>
      </c>
      <c r="B965" t="str">
        <v>Fumigación general (Vectores)</v>
      </c>
      <c r="C965">
        <v>1</v>
      </c>
      <c r="D965" t="str">
        <f t="shared" si="17"/>
        <v>0</v>
      </c>
      <c r="E965" t="s">
        <v>357</v>
      </c>
      <c r="F965">
        <v>2025</v>
      </c>
    </row>
    <row r="966" spans="1:6" x14ac:dyDescent="0.3">
      <c r="A966" t="s">
        <v>364</v>
      </c>
      <c r="B966" t="str">
        <v>Lavado de tanques</v>
      </c>
      <c r="C966">
        <v>1</v>
      </c>
      <c r="D966" t="str">
        <f t="shared" si="17"/>
        <v>0</v>
      </c>
      <c r="E966" t="s">
        <v>357</v>
      </c>
      <c r="F966">
        <v>2025</v>
      </c>
    </row>
    <row r="967" spans="1:6" x14ac:dyDescent="0.3">
      <c r="A967" t="s">
        <v>364</v>
      </c>
      <c r="B967" t="str">
        <v>Análisis e informe de agua potable (Laboratorio acreditado por el IDEAM)</v>
      </c>
      <c r="C967">
        <v>1</v>
      </c>
      <c r="D967" t="str">
        <f t="shared" si="17"/>
        <v>0</v>
      </c>
      <c r="E967" t="s">
        <v>357</v>
      </c>
      <c r="F967">
        <v>2025</v>
      </c>
    </row>
    <row r="968" spans="1:6" x14ac:dyDescent="0.3">
      <c r="A968" t="s">
        <v>364</v>
      </c>
      <c r="B968" t="str">
        <v>Mantenimiento de los filtros de agua de las instalaciones de la sede</v>
      </c>
      <c r="C968">
        <v>0</v>
      </c>
      <c r="D968" t="str">
        <f t="shared" si="17"/>
        <v>1</v>
      </c>
      <c r="E968" t="s">
        <v>357</v>
      </c>
      <c r="F968">
        <v>2025</v>
      </c>
    </row>
    <row r="969" spans="1:6" x14ac:dyDescent="0.3">
      <c r="A969" t="s">
        <v>364</v>
      </c>
      <c r="B969" t="str">
        <v>Proyectos para la disminuación del impacto ambiental</v>
      </c>
      <c r="C969">
        <v>0</v>
      </c>
      <c r="D969" t="str">
        <f t="shared" si="17"/>
        <v>1</v>
      </c>
      <c r="E969" t="s">
        <v>357</v>
      </c>
      <c r="F969">
        <v>2025</v>
      </c>
    </row>
    <row r="970" spans="1:6" x14ac:dyDescent="0.3">
      <c r="A970" t="s">
        <v>364</v>
      </c>
      <c r="B970" t="str">
        <v>Campañas de toma de conciencia en el contrato</v>
      </c>
      <c r="C970">
        <v>0</v>
      </c>
      <c r="D970" t="str">
        <f t="shared" si="17"/>
        <v>1</v>
      </c>
      <c r="E970" t="s">
        <v>357</v>
      </c>
      <c r="F970">
        <v>2025</v>
      </c>
    </row>
    <row r="971" spans="1:6" x14ac:dyDescent="0.3">
      <c r="A971" t="s">
        <v>364</v>
      </c>
      <c r="B971" t="str">
        <v>Charlas o divulgaciones en temas ambientales</v>
      </c>
      <c r="C971">
        <v>1</v>
      </c>
      <c r="D971" t="str">
        <f t="shared" si="17"/>
        <v>0</v>
      </c>
      <c r="E971" t="s">
        <v>357</v>
      </c>
      <c r="F971">
        <v>2025</v>
      </c>
    </row>
    <row r="972" spans="1:6" x14ac:dyDescent="0.3">
      <c r="A972" t="s">
        <v>364</v>
      </c>
      <c r="B972" t="str">
        <v>Verificación de las revisiones tecnicomecanica de los vehiculos</v>
      </c>
      <c r="C972">
        <v>0</v>
      </c>
      <c r="D972" t="str">
        <f t="shared" si="17"/>
        <v>1</v>
      </c>
      <c r="E972" t="s">
        <v>357</v>
      </c>
      <c r="F972">
        <v>2025</v>
      </c>
    </row>
    <row r="973" spans="1:6" x14ac:dyDescent="0.3">
      <c r="A973" t="s">
        <v>364</v>
      </c>
      <c r="B973" t="str">
        <v>Verificaciones de las revisiones tecnicomecanicas de las motos</v>
      </c>
      <c r="C973">
        <v>1</v>
      </c>
      <c r="D973" t="str">
        <f t="shared" si="17"/>
        <v>0</v>
      </c>
      <c r="E973" t="s">
        <v>357</v>
      </c>
      <c r="F973">
        <v>2025</v>
      </c>
    </row>
    <row r="974" spans="1:6" x14ac:dyDescent="0.3">
      <c r="A974" t="s">
        <v>364</v>
      </c>
      <c r="B974" t="str">
        <v>Revisión de la información en la plataforma CAMPRO</v>
      </c>
      <c r="C974">
        <v>0</v>
      </c>
      <c r="D974" t="str">
        <f t="shared" si="17"/>
        <v>1</v>
      </c>
      <c r="E974" t="s">
        <v>357</v>
      </c>
      <c r="F974">
        <v>2025</v>
      </c>
    </row>
    <row r="975" spans="1:6" x14ac:dyDescent="0.3">
      <c r="A975" t="s">
        <v>364</v>
      </c>
      <c r="B975" t="str">
        <v>Certificación ambiental para la habilitación de centros de diagnostico automotor - CDA</v>
      </c>
      <c r="C975">
        <v>0</v>
      </c>
      <c r="D975" t="str">
        <f t="shared" si="17"/>
        <v>1</v>
      </c>
      <c r="E975" t="s">
        <v>357</v>
      </c>
      <c r="F975">
        <v>2025</v>
      </c>
    </row>
    <row r="976" spans="1:6" x14ac:dyDescent="0.3">
      <c r="A976" t="s">
        <v>364</v>
      </c>
      <c r="B976" t="str">
        <v>Combustibles</v>
      </c>
      <c r="C976">
        <v>1</v>
      </c>
      <c r="D976" t="str">
        <f t="shared" si="17"/>
        <v>0</v>
      </c>
      <c r="E976" t="s">
        <v>357</v>
      </c>
      <c r="F976">
        <v>2025</v>
      </c>
    </row>
    <row r="977" spans="1:6" x14ac:dyDescent="0.3">
      <c r="A977" t="s">
        <v>364</v>
      </c>
      <c r="B977" t="str">
        <v>SSL-PM-02-RG-01 Matriz de Identificación sustancia quimica</v>
      </c>
      <c r="C977">
        <v>1</v>
      </c>
      <c r="D977" t="str">
        <f t="shared" si="17"/>
        <v>0</v>
      </c>
      <c r="E977" t="s">
        <v>357</v>
      </c>
      <c r="F977">
        <v>2025</v>
      </c>
    </row>
    <row r="978" spans="1:6" x14ac:dyDescent="0.3">
      <c r="A978" t="s">
        <v>364</v>
      </c>
      <c r="B978" t="str">
        <v>Matriz de compatibilidad de acuerdo a las sustancias quimicas que se manejan</v>
      </c>
      <c r="C978">
        <v>1</v>
      </c>
      <c r="D978" t="str">
        <f t="shared" si="17"/>
        <v>0</v>
      </c>
      <c r="E978" t="s">
        <v>357</v>
      </c>
      <c r="F978">
        <v>2025</v>
      </c>
    </row>
    <row r="979" spans="1:6" x14ac:dyDescent="0.3">
      <c r="A979" t="s">
        <v>364</v>
      </c>
      <c r="B979" t="str">
        <v>Verificación del almacenamiento de las sustancias quimicas de acuerdo al Sistema Globalmente Armonizado (Registro fotografico)</v>
      </c>
      <c r="C979">
        <v>1</v>
      </c>
      <c r="D979" t="str">
        <f t="shared" si="17"/>
        <v>0</v>
      </c>
      <c r="E979" t="s">
        <v>357</v>
      </c>
      <c r="F979">
        <v>2025</v>
      </c>
    </row>
    <row r="980" spans="1:6" x14ac:dyDescent="0.3">
      <c r="A980" t="s">
        <v>364</v>
      </c>
      <c r="B980" t="str">
        <v>SSL-PM-02-RG-02 Etiquetado de las sustancias quimicas en la sede del proyecto (Servicios generales, almacen, TI, entre otras). (Registro fotografico)</v>
      </c>
      <c r="C980">
        <v>1</v>
      </c>
      <c r="D980" t="str">
        <f t="shared" ref="D980:D1040" si="18">IF(C980=1,"0","1")</f>
        <v>0</v>
      </c>
      <c r="E980" t="s">
        <v>357</v>
      </c>
      <c r="F980">
        <v>2025</v>
      </c>
    </row>
    <row r="981" spans="1:6" x14ac:dyDescent="0.3">
      <c r="A981" t="s">
        <v>364</v>
      </c>
      <c r="B981" t="str">
        <v>Fichas de seguridad que se utilizan en el proyecto (Resolución 773 de 2021 - Decreto 1496 del 2018  y que cumplan de acuerdo a la NTC 4435)</v>
      </c>
      <c r="C981">
        <v>1</v>
      </c>
      <c r="D981" t="str">
        <f t="shared" si="18"/>
        <v>0</v>
      </c>
      <c r="E981" t="s">
        <v>357</v>
      </c>
      <c r="F981">
        <v>2025</v>
      </c>
    </row>
    <row r="982" spans="1:6" x14ac:dyDescent="0.3">
      <c r="A982" t="s">
        <v>364</v>
      </c>
      <c r="B982" t="str">
        <v xml:space="preserve">SSL-PM-02-RG-02 Etiquetado de las sustancias quimicas en los vehiculos del proyecto  </v>
      </c>
      <c r="C982">
        <v>1</v>
      </c>
      <c r="D982" t="str">
        <f t="shared" si="18"/>
        <v>0</v>
      </c>
      <c r="E982" t="s">
        <v>357</v>
      </c>
      <c r="F982">
        <v>2025</v>
      </c>
    </row>
    <row r="983" spans="1:6" x14ac:dyDescent="0.3">
      <c r="A983" t="s">
        <v>364</v>
      </c>
      <c r="B983" t="str">
        <v>SSL-PM-02-RG-03 Tarjeta de emergencia (para el transporte de sustancias quimicas)</v>
      </c>
      <c r="C983">
        <v>0</v>
      </c>
      <c r="D983" t="str">
        <f t="shared" si="18"/>
        <v>1</v>
      </c>
      <c r="E983" t="s">
        <v>357</v>
      </c>
      <c r="F983">
        <v>2025</v>
      </c>
    </row>
    <row r="984" spans="1:6" x14ac:dyDescent="0.3">
      <c r="A984" t="s">
        <v>364</v>
      </c>
      <c r="B984" t="str">
        <v>Cumplimiento al rotulado de los vehiculos que transportan sustancias (Decreto 1609/2002)</v>
      </c>
      <c r="C984">
        <v>0</v>
      </c>
      <c r="D984" t="str">
        <f t="shared" si="18"/>
        <v>1</v>
      </c>
      <c r="E984" t="s">
        <v>357</v>
      </c>
      <c r="F984">
        <v>2025</v>
      </c>
    </row>
    <row r="985" spans="1:6" x14ac:dyDescent="0.3">
      <c r="A985" t="s">
        <v>364</v>
      </c>
      <c r="B985" t="str">
        <v>SSL-PM-14-RG-05 Guion para el desarrollo del simulacro</v>
      </c>
      <c r="C985">
        <v>1</v>
      </c>
      <c r="D985" t="str">
        <f t="shared" si="18"/>
        <v>0</v>
      </c>
      <c r="E985" t="s">
        <v>357</v>
      </c>
      <c r="F985">
        <v>2025</v>
      </c>
    </row>
    <row r="986" spans="1:6" x14ac:dyDescent="0.3">
      <c r="A986" t="s">
        <v>364</v>
      </c>
      <c r="B986" t="str">
        <v>SGA-PR-02-RG-03 Informe de simulacro de emergencias ambientales.</v>
      </c>
      <c r="C986">
        <v>1</v>
      </c>
      <c r="D986" t="str">
        <f t="shared" si="18"/>
        <v>0</v>
      </c>
      <c r="E986" t="s">
        <v>357</v>
      </c>
      <c r="F986">
        <v>2025</v>
      </c>
    </row>
    <row r="987" spans="1:6" x14ac:dyDescent="0.3">
      <c r="A987" t="s">
        <v>364</v>
      </c>
      <c r="B987" t="str">
        <v>Documento donde se establece los PONS aplicables al contrato</v>
      </c>
      <c r="C987">
        <v>1</v>
      </c>
      <c r="D987" t="str">
        <f t="shared" si="18"/>
        <v>0</v>
      </c>
      <c r="E987" t="s">
        <v>357</v>
      </c>
      <c r="F987">
        <v>2025</v>
      </c>
    </row>
    <row r="988" spans="1:6" x14ac:dyDescent="0.3">
      <c r="A988" t="s">
        <v>364</v>
      </c>
      <c r="B988" t="str">
        <v>SGA-PR-02-RG-02 Investigación de causalidad de emergencias ambientales</v>
      </c>
      <c r="C988">
        <v>0</v>
      </c>
      <c r="D988" t="str">
        <f t="shared" si="18"/>
        <v>1</v>
      </c>
      <c r="E988" t="s">
        <v>357</v>
      </c>
      <c r="F988">
        <v>2025</v>
      </c>
    </row>
    <row r="989" spans="1:6" x14ac:dyDescent="0.3">
      <c r="A989" t="s">
        <v>364</v>
      </c>
      <c r="B989" t="str">
        <v>SGA-PR-02-RG-04 Base de incidentes ambientales</v>
      </c>
      <c r="C989">
        <v>0</v>
      </c>
      <c r="D989" t="str">
        <f t="shared" si="18"/>
        <v>1</v>
      </c>
      <c r="E989" t="s">
        <v>357</v>
      </c>
      <c r="F989">
        <v>2025</v>
      </c>
    </row>
    <row r="990" spans="1:6" x14ac:dyDescent="0.3">
      <c r="A990" t="s">
        <v>364</v>
      </c>
      <c r="B990" t="str">
        <v>Inducción y reinducción</v>
      </c>
      <c r="C990">
        <v>0</v>
      </c>
      <c r="D990" t="str">
        <f t="shared" si="18"/>
        <v>1</v>
      </c>
      <c r="E990" t="s">
        <v>357</v>
      </c>
      <c r="F990">
        <v>2025</v>
      </c>
    </row>
    <row r="991" spans="1:6" x14ac:dyDescent="0.3">
      <c r="A991" t="s">
        <v>364</v>
      </c>
      <c r="B991" t="str">
        <v>Inspecciones ambiental en terreno</v>
      </c>
      <c r="C991">
        <v>1</v>
      </c>
      <c r="D991" t="str">
        <f t="shared" si="18"/>
        <v>0</v>
      </c>
      <c r="E991" t="s">
        <v>357</v>
      </c>
      <c r="F991">
        <v>2025</v>
      </c>
    </row>
    <row r="992" spans="1:6" x14ac:dyDescent="0.3">
      <c r="A992" t="s">
        <v>364</v>
      </c>
      <c r="B992" t="str">
        <v>Inspecciones de kit de derrames</v>
      </c>
      <c r="C992">
        <v>1</v>
      </c>
      <c r="D992" t="str">
        <f t="shared" si="18"/>
        <v>0</v>
      </c>
      <c r="E992" t="s">
        <v>357</v>
      </c>
      <c r="F992">
        <v>2025</v>
      </c>
    </row>
    <row r="993" spans="1:6" x14ac:dyDescent="0.3">
      <c r="A993" t="s">
        <v>364</v>
      </c>
      <c r="B993" t="str">
        <v>Inspecciones localivas ambientales</v>
      </c>
      <c r="C993">
        <v>1</v>
      </c>
      <c r="D993" t="str">
        <f t="shared" si="18"/>
        <v>0</v>
      </c>
      <c r="E993" t="s">
        <v>357</v>
      </c>
      <c r="F993">
        <v>2025</v>
      </c>
    </row>
    <row r="994" spans="1:6" x14ac:dyDescent="0.3">
      <c r="A994" t="s">
        <v>364</v>
      </c>
      <c r="B994" t="str">
        <v>Informe del desempeño ambiental del contrato (Indicadores, practicas sostenibles, hallazgos, entre otros)</v>
      </c>
      <c r="C994">
        <v>0</v>
      </c>
      <c r="D994" t="str">
        <f t="shared" si="18"/>
        <v>1</v>
      </c>
      <c r="E994" t="s">
        <v>357</v>
      </c>
      <c r="F994">
        <v>2025</v>
      </c>
    </row>
    <row r="995" spans="1:6" x14ac:dyDescent="0.3">
      <c r="A995" t="s">
        <v>364</v>
      </c>
      <c r="B995" t="str">
        <v>Comunicación del desempeño ambiental a colaboradores</v>
      </c>
      <c r="C995">
        <v>0</v>
      </c>
      <c r="D995" t="str">
        <f t="shared" si="18"/>
        <v>1</v>
      </c>
      <c r="E995" t="s">
        <v>357</v>
      </c>
      <c r="F995">
        <v>2025</v>
      </c>
    </row>
    <row r="996" spans="1:6" x14ac:dyDescent="0.3">
      <c r="A996" t="s">
        <v>364</v>
      </c>
      <c r="B996" t="str">
        <v>SGA-PL-01-RG-05 Lista de chequeo de cumplimiento ambiental de proveedores (Sustancias quimicas, Saneamiento básico, Residuos peligrosos, RCD, CDA, Estaciones de servicio, Laboratorios - Cromatografia; entre otros)</v>
      </c>
      <c r="C996">
        <v>1</v>
      </c>
      <c r="D996" t="str">
        <f t="shared" si="18"/>
        <v>0</v>
      </c>
      <c r="E996" t="s">
        <v>357</v>
      </c>
      <c r="F996">
        <v>2025</v>
      </c>
    </row>
    <row r="997" spans="1:6" x14ac:dyDescent="0.3">
      <c r="A997" t="s">
        <v>364</v>
      </c>
      <c r="B997" t="str">
        <v>Soportes del cumplimiento ambiental de cada proveedor</v>
      </c>
      <c r="C997">
        <v>0</v>
      </c>
      <c r="D997" t="str">
        <f t="shared" si="18"/>
        <v>1</v>
      </c>
      <c r="E997" t="s">
        <v>357</v>
      </c>
      <c r="F997">
        <v>2025</v>
      </c>
    </row>
    <row r="998" spans="1:6" x14ac:dyDescent="0.3">
      <c r="A998" t="s">
        <v>364</v>
      </c>
      <c r="B998" t="str">
        <v>Seguimiento y Control Acciones Correctivas y Oportunidades de Mejora</v>
      </c>
      <c r="C998">
        <v>0</v>
      </c>
      <c r="D998" t="str">
        <f t="shared" si="18"/>
        <v>1</v>
      </c>
      <c r="E998" t="s">
        <v>357</v>
      </c>
      <c r="F998">
        <v>2025</v>
      </c>
    </row>
    <row r="999" spans="1:6" x14ac:dyDescent="0.3">
      <c r="A999" t="s">
        <v>364</v>
      </c>
      <c r="B999" t="str">
        <v>Evidencias de cierre de hallazgo</v>
      </c>
      <c r="C999">
        <v>0</v>
      </c>
      <c r="D999" t="str">
        <f t="shared" si="18"/>
        <v>1</v>
      </c>
      <c r="E999" t="s">
        <v>357</v>
      </c>
      <c r="F999">
        <v>2025</v>
      </c>
    </row>
    <row r="1000" spans="1:6" x14ac:dyDescent="0.3">
      <c r="A1000" t="s">
        <v>364</v>
      </c>
      <c r="B1000" t="str">
        <v>Residuos</v>
      </c>
      <c r="C1000">
        <v>1</v>
      </c>
      <c r="D1000" t="str">
        <f t="shared" si="18"/>
        <v>0</v>
      </c>
      <c r="E1000" t="s">
        <v>357</v>
      </c>
      <c r="F1000">
        <v>2025</v>
      </c>
    </row>
    <row r="1001" spans="1:6" x14ac:dyDescent="0.3">
      <c r="A1001" t="s">
        <v>364</v>
      </c>
      <c r="B1001" t="str">
        <v>Emisiones y combustible</v>
      </c>
      <c r="C1001">
        <v>0</v>
      </c>
      <c r="D1001" t="str">
        <f t="shared" si="18"/>
        <v>1</v>
      </c>
      <c r="E1001" t="s">
        <v>357</v>
      </c>
      <c r="F1001">
        <v>2025</v>
      </c>
    </row>
    <row r="1002" spans="1:6" x14ac:dyDescent="0.3">
      <c r="A1002" t="s">
        <v>364</v>
      </c>
      <c r="B1002" t="str">
        <v>Saneamiento básico</v>
      </c>
      <c r="C1002">
        <v>0</v>
      </c>
      <c r="D1002" t="str">
        <f t="shared" si="18"/>
        <v>1</v>
      </c>
      <c r="E1002" t="s">
        <v>357</v>
      </c>
      <c r="F1002">
        <v>2025</v>
      </c>
    </row>
    <row r="1003" spans="1:6" x14ac:dyDescent="0.3">
      <c r="A1003" t="s">
        <v>364</v>
      </c>
      <c r="B1003" t="str">
        <v>Inspecciones</v>
      </c>
      <c r="C1003">
        <v>1</v>
      </c>
      <c r="D1003" t="str">
        <f t="shared" si="18"/>
        <v>0</v>
      </c>
      <c r="E1003" t="s">
        <v>357</v>
      </c>
      <c r="F1003">
        <v>2025</v>
      </c>
    </row>
    <row r="1004" spans="1:6" x14ac:dyDescent="0.3">
      <c r="A1004" t="s">
        <v>364</v>
      </c>
      <c r="B1004" t="str">
        <v>Practicas</v>
      </c>
      <c r="C1004">
        <v>1</v>
      </c>
      <c r="D1004" t="str">
        <f t="shared" si="18"/>
        <v>0</v>
      </c>
      <c r="E1004" t="s">
        <v>357</v>
      </c>
      <c r="F1004">
        <v>2025</v>
      </c>
    </row>
    <row r="1005" spans="1:6" x14ac:dyDescent="0.3">
      <c r="A1005" t="s">
        <v>364</v>
      </c>
      <c r="B1005" t="str">
        <v>Formaciones</v>
      </c>
      <c r="C1005">
        <v>0</v>
      </c>
      <c r="D1005" t="str">
        <f t="shared" si="18"/>
        <v>1</v>
      </c>
      <c r="E1005" t="s">
        <v>357</v>
      </c>
      <c r="F1005">
        <v>2025</v>
      </c>
    </row>
    <row r="1006" spans="1:6" x14ac:dyDescent="0.3">
      <c r="A1006" t="s">
        <v>364</v>
      </c>
      <c r="B1006" t="str" cm="1">
        <f t="array" ref="B1006:B1064">SUBESTACIONES.!C9:C67</f>
        <v>SIG-MG-01-RG-02 Matriz DOFA</v>
      </c>
      <c r="C1006" cm="1">
        <f t="array" ref="C1006:C1064">SUBESTACIONES.!I9:I67</f>
        <v>1</v>
      </c>
      <c r="D1006" t="str">
        <f t="shared" si="18"/>
        <v>0</v>
      </c>
      <c r="E1006" t="s">
        <v>358</v>
      </c>
      <c r="F1006">
        <v>2025</v>
      </c>
    </row>
    <row r="1007" spans="1:6" x14ac:dyDescent="0.3">
      <c r="A1007" t="s">
        <v>364</v>
      </c>
      <c r="B1007" t="str">
        <v>Matriz de partes interesadas</v>
      </c>
      <c r="C1007">
        <v>1</v>
      </c>
      <c r="D1007" t="str">
        <f t="shared" si="18"/>
        <v>0</v>
      </c>
      <c r="E1007" t="s">
        <v>358</v>
      </c>
      <c r="F1007">
        <v>2025</v>
      </c>
    </row>
    <row r="1008" spans="1:6" x14ac:dyDescent="0.3">
      <c r="A1008" t="s">
        <v>364</v>
      </c>
      <c r="B1008" t="str">
        <v>Matriz de riesgos y oportunidades</v>
      </c>
      <c r="C1008">
        <v>1</v>
      </c>
      <c r="D1008" t="str">
        <f t="shared" si="18"/>
        <v>0</v>
      </c>
      <c r="E1008" t="s">
        <v>358</v>
      </c>
      <c r="F1008">
        <v>2025</v>
      </c>
    </row>
    <row r="1009" spans="1:6" x14ac:dyDescent="0.3">
      <c r="A1009" t="s">
        <v>364</v>
      </c>
      <c r="B1009" t="str">
        <v>Matriz de identificación de aspectos e impactos ambientales</v>
      </c>
      <c r="C1009">
        <v>1</v>
      </c>
      <c r="D1009" t="str">
        <f t="shared" si="18"/>
        <v>0</v>
      </c>
      <c r="E1009" t="s">
        <v>358</v>
      </c>
      <c r="F1009">
        <v>2025</v>
      </c>
    </row>
    <row r="1010" spans="1:6" x14ac:dyDescent="0.3">
      <c r="A1010" t="s">
        <v>364</v>
      </c>
      <c r="B1010" t="str">
        <v>Divulgación de la Matriz de identificación de aspectos e impactos ambientales</v>
      </c>
      <c r="C1010">
        <v>1</v>
      </c>
      <c r="D1010" t="str">
        <f t="shared" si="18"/>
        <v>0</v>
      </c>
      <c r="E1010" t="s">
        <v>358</v>
      </c>
      <c r="F1010">
        <v>2025</v>
      </c>
    </row>
    <row r="1011" spans="1:6" x14ac:dyDescent="0.3">
      <c r="A1011" t="s">
        <v>364</v>
      </c>
      <c r="B1011" t="str">
        <v>Presupuesto para la implementación del Sistema de Gestión Ambiental</v>
      </c>
      <c r="C1011">
        <v>1</v>
      </c>
      <c r="D1011" t="str">
        <f t="shared" si="18"/>
        <v>0</v>
      </c>
      <c r="E1011" t="s">
        <v>358</v>
      </c>
      <c r="F1011">
        <v>2025</v>
      </c>
    </row>
    <row r="1012" spans="1:6" x14ac:dyDescent="0.3">
      <c r="A1012" t="s">
        <v>364</v>
      </c>
      <c r="B1012" t="str">
        <v>Matriz de comunicaciones externas</v>
      </c>
      <c r="C1012">
        <v>1</v>
      </c>
      <c r="D1012" t="str">
        <f t="shared" si="18"/>
        <v>0</v>
      </c>
      <c r="E1012" t="s">
        <v>358</v>
      </c>
      <c r="F1012">
        <v>2025</v>
      </c>
    </row>
    <row r="1013" spans="1:6" x14ac:dyDescent="0.3">
      <c r="A1013" t="s">
        <v>364</v>
      </c>
      <c r="B1013" t="str">
        <v>Verificación de las instalaciones del centro de acopio</v>
      </c>
      <c r="C1013">
        <v>1</v>
      </c>
      <c r="D1013" t="str">
        <f t="shared" si="18"/>
        <v>0</v>
      </c>
      <c r="E1013" t="s">
        <v>358</v>
      </c>
      <c r="F1013">
        <v>2025</v>
      </c>
    </row>
    <row r="1014" spans="1:6" x14ac:dyDescent="0.3">
      <c r="A1014" t="s">
        <v>364</v>
      </c>
      <c r="B1014" t="str">
        <v xml:space="preserve">Aforo de residuos ordinarios </v>
      </c>
      <c r="C1014">
        <v>1</v>
      </c>
      <c r="D1014" t="str">
        <f t="shared" si="18"/>
        <v>0</v>
      </c>
      <c r="E1014" t="s">
        <v>358</v>
      </c>
      <c r="F1014">
        <v>2025</v>
      </c>
    </row>
    <row r="1015" spans="1:6" x14ac:dyDescent="0.3">
      <c r="A1015" t="s">
        <v>364</v>
      </c>
      <c r="B1015" t="str">
        <v>Orden y aseo del centro de acopio</v>
      </c>
      <c r="C1015">
        <v>1</v>
      </c>
      <c r="D1015" t="str">
        <f t="shared" si="18"/>
        <v>0</v>
      </c>
      <c r="E1015" t="s">
        <v>358</v>
      </c>
      <c r="F1015">
        <v>2025</v>
      </c>
    </row>
    <row r="1016" spans="1:6" x14ac:dyDescent="0.3">
      <c r="A1016" t="s">
        <v>364</v>
      </c>
      <c r="B1016" t="str">
        <v>Recolección de residuos aprovechables (SGA-PM-01-RG-02 Venta de material reciclable y/o donación)</v>
      </c>
      <c r="C1016">
        <v>1</v>
      </c>
      <c r="D1016" t="str">
        <f t="shared" si="18"/>
        <v>0</v>
      </c>
      <c r="E1016" t="s">
        <v>358</v>
      </c>
      <c r="F1016">
        <v>2025</v>
      </c>
    </row>
    <row r="1017" spans="1:6" x14ac:dyDescent="0.3">
      <c r="A1017" t="s">
        <v>364</v>
      </c>
      <c r="B1017" t="str">
        <v xml:space="preserve">Licencias de empresas de recolección , transporte y disposición de residuos peligrosos </v>
      </c>
      <c r="C1017">
        <v>0</v>
      </c>
      <c r="D1017" t="str">
        <f t="shared" si="18"/>
        <v>1</v>
      </c>
      <c r="E1017" t="s">
        <v>358</v>
      </c>
      <c r="F1017">
        <v>2025</v>
      </c>
    </row>
    <row r="1018" spans="1:6" x14ac:dyDescent="0.3">
      <c r="A1018" t="s">
        <v>364</v>
      </c>
      <c r="B1018" t="str">
        <v>Recoleccción de residuos peligrosos (SGA-PL-02-RG-01 Entrega y verificación  de residuos peligrosos)</v>
      </c>
      <c r="C1018">
        <v>1</v>
      </c>
      <c r="D1018" t="str">
        <f t="shared" si="18"/>
        <v>0</v>
      </c>
      <c r="E1018" t="s">
        <v>358</v>
      </c>
      <c r="F1018">
        <v>2025</v>
      </c>
    </row>
    <row r="1019" spans="1:6" x14ac:dyDescent="0.3">
      <c r="A1019" t="s">
        <v>364</v>
      </c>
      <c r="B1019" t="str">
        <v>Manifiestos de carga</v>
      </c>
      <c r="C1019">
        <v>1</v>
      </c>
      <c r="D1019" t="str">
        <f t="shared" si="18"/>
        <v>0</v>
      </c>
      <c r="E1019" t="s">
        <v>358</v>
      </c>
      <c r="F1019">
        <v>2025</v>
      </c>
    </row>
    <row r="1020" spans="1:6" x14ac:dyDescent="0.3">
      <c r="A1020" t="s">
        <v>364</v>
      </c>
      <c r="B1020" t="str">
        <v xml:space="preserve">Recolección de aguas residuales de baños portatiles </v>
      </c>
      <c r="C1020">
        <v>1</v>
      </c>
      <c r="D1020" t="str">
        <f t="shared" si="18"/>
        <v>0</v>
      </c>
      <c r="E1020" t="s">
        <v>358</v>
      </c>
      <c r="F1020">
        <v>2025</v>
      </c>
    </row>
    <row r="1021" spans="1:6" x14ac:dyDescent="0.3">
      <c r="A1021" t="s">
        <v>364</v>
      </c>
      <c r="B1021" t="str">
        <v>Actualización del registro SGA-PM-01-RG-01 Control de generación y disposición de residuos</v>
      </c>
      <c r="C1021">
        <v>1</v>
      </c>
      <c r="D1021" t="str">
        <f t="shared" si="18"/>
        <v>0</v>
      </c>
      <c r="E1021" t="s">
        <v>358</v>
      </c>
      <c r="F1021">
        <v>2025</v>
      </c>
    </row>
    <row r="1022" spans="1:6" x14ac:dyDescent="0.3">
      <c r="A1022" t="s">
        <v>364</v>
      </c>
      <c r="B1022" t="str">
        <v xml:space="preserve">Licencias y certificados de disposición final de los talleres que realizan mantenimiento a los vehiculos </v>
      </c>
      <c r="C1022">
        <v>0</v>
      </c>
      <c r="D1022" t="str">
        <f t="shared" si="18"/>
        <v>1</v>
      </c>
      <c r="E1022" t="s">
        <v>358</v>
      </c>
      <c r="F1022">
        <v>2025</v>
      </c>
    </row>
    <row r="1023" spans="1:6" x14ac:dyDescent="0.3">
      <c r="A1023" t="s">
        <v>364</v>
      </c>
      <c r="B1023" t="str">
        <v>Control de plagas (roedores)</v>
      </c>
      <c r="C1023">
        <v>1</v>
      </c>
      <c r="D1023" t="str">
        <f t="shared" si="18"/>
        <v>0</v>
      </c>
      <c r="E1023" t="s">
        <v>358</v>
      </c>
      <c r="F1023">
        <v>2025</v>
      </c>
    </row>
    <row r="1024" spans="1:6" x14ac:dyDescent="0.3">
      <c r="A1024" t="s">
        <v>364</v>
      </c>
      <c r="B1024" t="str">
        <v>Fumigación general (Vectores)</v>
      </c>
      <c r="C1024">
        <v>1</v>
      </c>
      <c r="D1024" t="str">
        <f t="shared" si="18"/>
        <v>0</v>
      </c>
      <c r="E1024" t="s">
        <v>358</v>
      </c>
      <c r="F1024">
        <v>2025</v>
      </c>
    </row>
    <row r="1025" spans="1:6" x14ac:dyDescent="0.3">
      <c r="A1025" t="s">
        <v>364</v>
      </c>
      <c r="B1025" t="str">
        <v>Lavado de tanques</v>
      </c>
      <c r="C1025">
        <v>1</v>
      </c>
      <c r="D1025" t="str">
        <f t="shared" si="18"/>
        <v>0</v>
      </c>
      <c r="E1025" t="s">
        <v>358</v>
      </c>
      <c r="F1025">
        <v>2025</v>
      </c>
    </row>
    <row r="1026" spans="1:6" x14ac:dyDescent="0.3">
      <c r="A1026" t="s">
        <v>364</v>
      </c>
      <c r="B1026" t="str">
        <v>Análisis e informe de agua potable (Laboratorio acreditado por el IDEAM)</v>
      </c>
      <c r="C1026">
        <v>1</v>
      </c>
      <c r="D1026" t="str">
        <f t="shared" si="18"/>
        <v>0</v>
      </c>
      <c r="E1026" t="s">
        <v>358</v>
      </c>
      <c r="F1026">
        <v>2025</v>
      </c>
    </row>
    <row r="1027" spans="1:6" x14ac:dyDescent="0.3">
      <c r="A1027" t="s">
        <v>364</v>
      </c>
      <c r="B1027" t="str">
        <v>Mantenimiento de los filtros de agua de las instalaciones de la sede</v>
      </c>
      <c r="C1027">
        <v>0</v>
      </c>
      <c r="D1027" t="str">
        <f t="shared" si="18"/>
        <v>1</v>
      </c>
      <c r="E1027" t="s">
        <v>358</v>
      </c>
      <c r="F1027">
        <v>2025</v>
      </c>
    </row>
    <row r="1028" spans="1:6" x14ac:dyDescent="0.3">
      <c r="A1028" t="s">
        <v>364</v>
      </c>
      <c r="B1028" t="str">
        <v>Proyectos para la disminuación del impacto ambiental</v>
      </c>
      <c r="C1028">
        <v>0</v>
      </c>
      <c r="D1028" t="str">
        <f t="shared" si="18"/>
        <v>1</v>
      </c>
      <c r="E1028" t="s">
        <v>358</v>
      </c>
      <c r="F1028">
        <v>2025</v>
      </c>
    </row>
    <row r="1029" spans="1:6" x14ac:dyDescent="0.3">
      <c r="A1029" t="s">
        <v>364</v>
      </c>
      <c r="B1029" t="str">
        <v>Campañas de toma de conciencia en el contrato</v>
      </c>
      <c r="C1029">
        <v>0</v>
      </c>
      <c r="D1029" t="str">
        <f t="shared" si="18"/>
        <v>1</v>
      </c>
      <c r="E1029" t="s">
        <v>358</v>
      </c>
      <c r="F1029">
        <v>2025</v>
      </c>
    </row>
    <row r="1030" spans="1:6" x14ac:dyDescent="0.3">
      <c r="A1030" t="s">
        <v>364</v>
      </c>
      <c r="B1030" t="str">
        <v>Charlas o divulgaciones en temas ambientales</v>
      </c>
      <c r="C1030">
        <v>1</v>
      </c>
      <c r="D1030" t="str">
        <f t="shared" si="18"/>
        <v>0</v>
      </c>
      <c r="E1030" t="s">
        <v>358</v>
      </c>
      <c r="F1030">
        <v>2025</v>
      </c>
    </row>
    <row r="1031" spans="1:6" x14ac:dyDescent="0.3">
      <c r="A1031" t="s">
        <v>364</v>
      </c>
      <c r="B1031" t="str">
        <v>Verificación de las revisiones tecnicomecanica de los vehiculos</v>
      </c>
      <c r="C1031">
        <v>0</v>
      </c>
      <c r="D1031" t="str">
        <f t="shared" si="18"/>
        <v>1</v>
      </c>
      <c r="E1031" t="s">
        <v>358</v>
      </c>
      <c r="F1031">
        <v>2025</v>
      </c>
    </row>
    <row r="1032" spans="1:6" x14ac:dyDescent="0.3">
      <c r="A1032" t="s">
        <v>364</v>
      </c>
      <c r="B1032" t="str">
        <v>Verificaciones de las revisiones tecnicomecanicas de las motos</v>
      </c>
      <c r="C1032">
        <v>0</v>
      </c>
      <c r="D1032" t="str">
        <f t="shared" si="18"/>
        <v>1</v>
      </c>
      <c r="E1032" t="s">
        <v>358</v>
      </c>
      <c r="F1032">
        <v>2025</v>
      </c>
    </row>
    <row r="1033" spans="1:6" x14ac:dyDescent="0.3">
      <c r="A1033" t="s">
        <v>364</v>
      </c>
      <c r="B1033" t="str">
        <v>Revisión de la información en la plataforma CAMPRO</v>
      </c>
      <c r="C1033">
        <v>0</v>
      </c>
      <c r="D1033" t="str">
        <f t="shared" si="18"/>
        <v>1</v>
      </c>
      <c r="E1033" t="s">
        <v>358</v>
      </c>
      <c r="F1033">
        <v>2025</v>
      </c>
    </row>
    <row r="1034" spans="1:6" x14ac:dyDescent="0.3">
      <c r="A1034" t="s">
        <v>364</v>
      </c>
      <c r="B1034" t="str">
        <v>Certificación ambiental para la habilitación de centros de diagnostico automotor - CDA</v>
      </c>
      <c r="C1034">
        <v>0</v>
      </c>
      <c r="D1034" t="str">
        <f t="shared" si="18"/>
        <v>1</v>
      </c>
      <c r="E1034" t="s">
        <v>358</v>
      </c>
      <c r="F1034">
        <v>2025</v>
      </c>
    </row>
    <row r="1035" spans="1:6" x14ac:dyDescent="0.3">
      <c r="A1035" t="s">
        <v>364</v>
      </c>
      <c r="B1035" t="str">
        <v>Combustibles</v>
      </c>
      <c r="C1035">
        <v>1</v>
      </c>
      <c r="D1035" t="str">
        <f t="shared" si="18"/>
        <v>0</v>
      </c>
      <c r="E1035" t="s">
        <v>358</v>
      </c>
      <c r="F1035">
        <v>2025</v>
      </c>
    </row>
    <row r="1036" spans="1:6" x14ac:dyDescent="0.3">
      <c r="A1036" t="s">
        <v>364</v>
      </c>
      <c r="B1036" t="str">
        <v>SSL-PM-02-RG-01 Matriz de Identificación sustancia quimica</v>
      </c>
      <c r="C1036">
        <v>1</v>
      </c>
      <c r="D1036" t="str">
        <f t="shared" si="18"/>
        <v>0</v>
      </c>
      <c r="E1036" t="s">
        <v>358</v>
      </c>
      <c r="F1036">
        <v>2025</v>
      </c>
    </row>
    <row r="1037" spans="1:6" x14ac:dyDescent="0.3">
      <c r="A1037" t="s">
        <v>364</v>
      </c>
      <c r="B1037" t="str">
        <v>Matriz de compatibilidad de acuerdo a las sustancias quimicas que se manejan</v>
      </c>
      <c r="C1037">
        <v>1</v>
      </c>
      <c r="D1037" t="str">
        <f t="shared" si="18"/>
        <v>0</v>
      </c>
      <c r="E1037" t="s">
        <v>358</v>
      </c>
      <c r="F1037">
        <v>2025</v>
      </c>
    </row>
    <row r="1038" spans="1:6" x14ac:dyDescent="0.3">
      <c r="A1038" t="s">
        <v>364</v>
      </c>
      <c r="B1038" t="str">
        <v>Verificación del almacenamiento de las sustancias quimicas de acuerdo al Sistema Globalmente Armonizado (Registro fotografico)</v>
      </c>
      <c r="C1038">
        <v>1</v>
      </c>
      <c r="D1038" t="str">
        <f t="shared" si="18"/>
        <v>0</v>
      </c>
      <c r="E1038" t="s">
        <v>358</v>
      </c>
      <c r="F1038">
        <v>2025</v>
      </c>
    </row>
    <row r="1039" spans="1:6" x14ac:dyDescent="0.3">
      <c r="A1039" t="s">
        <v>364</v>
      </c>
      <c r="B1039" t="str">
        <v>SSL-PM-02-RG-02 Etiquetado de las sustancias quimicas en la sede del proyecto (Servicios generales, almacen, TI, entre otras). (Registro fotografico)</v>
      </c>
      <c r="C1039">
        <v>1</v>
      </c>
      <c r="D1039" t="str">
        <f t="shared" si="18"/>
        <v>0</v>
      </c>
      <c r="E1039" t="s">
        <v>358</v>
      </c>
      <c r="F1039">
        <v>2025</v>
      </c>
    </row>
    <row r="1040" spans="1:6" x14ac:dyDescent="0.3">
      <c r="A1040" t="s">
        <v>364</v>
      </c>
      <c r="B1040" t="str">
        <v>Fichas de seguridad que se utilizan en el proyecto (Resolución 773 de 2021 - Decreto 1496 del 2018  y que cumplan de acuerdo a la NTC 4435)</v>
      </c>
      <c r="C1040">
        <v>1</v>
      </c>
      <c r="D1040" t="str">
        <f t="shared" si="18"/>
        <v>0</v>
      </c>
      <c r="E1040" t="s">
        <v>358</v>
      </c>
      <c r="F1040">
        <v>2025</v>
      </c>
    </row>
    <row r="1041" spans="1:6" x14ac:dyDescent="0.3">
      <c r="A1041" t="s">
        <v>364</v>
      </c>
      <c r="B1041" t="str">
        <v xml:space="preserve">SSL-PM-02-RG-02 Etiquetado de las sustancias quimicas en los vehiculos del proyecto  </v>
      </c>
      <c r="C1041">
        <v>1</v>
      </c>
      <c r="D1041" t="str">
        <f t="shared" ref="D1041:D1101" si="19">IF(C1041=1,"0","1")</f>
        <v>0</v>
      </c>
      <c r="E1041" t="s">
        <v>358</v>
      </c>
      <c r="F1041">
        <v>2025</v>
      </c>
    </row>
    <row r="1042" spans="1:6" x14ac:dyDescent="0.3">
      <c r="A1042" t="s">
        <v>364</v>
      </c>
      <c r="B1042" t="str">
        <v>SSL-PM-02-RG-03 Tarjeta de emergencia (para el transporte de sustancias quimicas)</v>
      </c>
      <c r="C1042">
        <v>0</v>
      </c>
      <c r="D1042" t="str">
        <f t="shared" si="19"/>
        <v>1</v>
      </c>
      <c r="E1042" t="s">
        <v>358</v>
      </c>
      <c r="F1042">
        <v>2025</v>
      </c>
    </row>
    <row r="1043" spans="1:6" x14ac:dyDescent="0.3">
      <c r="A1043" t="s">
        <v>364</v>
      </c>
      <c r="B1043" t="str">
        <v>Cumplimiento al rotulado de los vehiculos que transportan sustancias (Decreto 1609/2002)</v>
      </c>
      <c r="C1043">
        <v>0</v>
      </c>
      <c r="D1043" t="str">
        <f t="shared" si="19"/>
        <v>1</v>
      </c>
      <c r="E1043" t="s">
        <v>358</v>
      </c>
      <c r="F1043">
        <v>2025</v>
      </c>
    </row>
    <row r="1044" spans="1:6" x14ac:dyDescent="0.3">
      <c r="A1044" t="s">
        <v>364</v>
      </c>
      <c r="B1044" t="str">
        <v>SSL-PM-14-RG-05 Guion para el desarrollo del simulacro</v>
      </c>
      <c r="C1044">
        <v>1</v>
      </c>
      <c r="D1044" t="str">
        <f t="shared" si="19"/>
        <v>0</v>
      </c>
      <c r="E1044" t="s">
        <v>358</v>
      </c>
      <c r="F1044">
        <v>2025</v>
      </c>
    </row>
    <row r="1045" spans="1:6" x14ac:dyDescent="0.3">
      <c r="A1045" t="s">
        <v>364</v>
      </c>
      <c r="B1045" t="str">
        <v>SGA-PR-02-RG-03 Informe de simulacro de emergencias ambientales.</v>
      </c>
      <c r="C1045">
        <v>1</v>
      </c>
      <c r="D1045" t="str">
        <f t="shared" si="19"/>
        <v>0</v>
      </c>
      <c r="E1045" t="s">
        <v>358</v>
      </c>
      <c r="F1045">
        <v>2025</v>
      </c>
    </row>
    <row r="1046" spans="1:6" x14ac:dyDescent="0.3">
      <c r="A1046" t="s">
        <v>364</v>
      </c>
      <c r="B1046" t="str">
        <v>Documento donde se establece los PONS aplicables al contrato</v>
      </c>
      <c r="C1046">
        <v>1</v>
      </c>
      <c r="D1046" t="str">
        <f t="shared" si="19"/>
        <v>0</v>
      </c>
      <c r="E1046" t="s">
        <v>358</v>
      </c>
      <c r="F1046">
        <v>2025</v>
      </c>
    </row>
    <row r="1047" spans="1:6" x14ac:dyDescent="0.3">
      <c r="A1047" t="s">
        <v>364</v>
      </c>
      <c r="B1047" t="str">
        <v>SGA-PR-02-RG-02 Investigación de causalidad de emergencias ambientales</v>
      </c>
      <c r="C1047">
        <v>0</v>
      </c>
      <c r="D1047" t="str">
        <f t="shared" si="19"/>
        <v>1</v>
      </c>
      <c r="E1047" t="s">
        <v>358</v>
      </c>
      <c r="F1047">
        <v>2025</v>
      </c>
    </row>
    <row r="1048" spans="1:6" x14ac:dyDescent="0.3">
      <c r="A1048" t="s">
        <v>364</v>
      </c>
      <c r="B1048" t="str">
        <v>SGA-PR-02-RG-04 Base de incidentes ambientales</v>
      </c>
      <c r="C1048">
        <v>0</v>
      </c>
      <c r="D1048" t="str">
        <f t="shared" si="19"/>
        <v>1</v>
      </c>
      <c r="E1048" t="s">
        <v>358</v>
      </c>
      <c r="F1048">
        <v>2025</v>
      </c>
    </row>
    <row r="1049" spans="1:6" x14ac:dyDescent="0.3">
      <c r="A1049" t="s">
        <v>364</v>
      </c>
      <c r="B1049" t="str">
        <v>Inducción y reinducción</v>
      </c>
      <c r="C1049">
        <v>0</v>
      </c>
      <c r="D1049" t="str">
        <f t="shared" si="19"/>
        <v>1</v>
      </c>
      <c r="E1049" t="s">
        <v>358</v>
      </c>
      <c r="F1049">
        <v>2025</v>
      </c>
    </row>
    <row r="1050" spans="1:6" x14ac:dyDescent="0.3">
      <c r="A1050" t="s">
        <v>364</v>
      </c>
      <c r="B1050" t="str">
        <v>Inspecciones ambiental en terreno</v>
      </c>
      <c r="C1050">
        <v>1</v>
      </c>
      <c r="D1050" t="str">
        <f t="shared" si="19"/>
        <v>0</v>
      </c>
      <c r="E1050" t="s">
        <v>358</v>
      </c>
      <c r="F1050">
        <v>2025</v>
      </c>
    </row>
    <row r="1051" spans="1:6" x14ac:dyDescent="0.3">
      <c r="A1051" t="s">
        <v>364</v>
      </c>
      <c r="B1051" t="str">
        <v>Inspecciones de kit de derrames</v>
      </c>
      <c r="C1051">
        <v>1</v>
      </c>
      <c r="D1051" t="str">
        <f t="shared" si="19"/>
        <v>0</v>
      </c>
      <c r="E1051" t="s">
        <v>358</v>
      </c>
      <c r="F1051">
        <v>2025</v>
      </c>
    </row>
    <row r="1052" spans="1:6" x14ac:dyDescent="0.3">
      <c r="A1052" t="s">
        <v>364</v>
      </c>
      <c r="B1052" t="str">
        <v>Inspecciones localivas ambientales</v>
      </c>
      <c r="C1052">
        <v>1</v>
      </c>
      <c r="D1052" t="str">
        <f t="shared" si="19"/>
        <v>0</v>
      </c>
      <c r="E1052" t="s">
        <v>358</v>
      </c>
      <c r="F1052">
        <v>2025</v>
      </c>
    </row>
    <row r="1053" spans="1:6" x14ac:dyDescent="0.3">
      <c r="A1053" t="s">
        <v>364</v>
      </c>
      <c r="B1053" t="str">
        <v>Informe del desempeño ambiental del contrato (Indicadores, practicas sostenibles, hallazgos, entre otros)</v>
      </c>
      <c r="C1053">
        <v>0</v>
      </c>
      <c r="D1053" t="str">
        <f t="shared" si="19"/>
        <v>1</v>
      </c>
      <c r="E1053" t="s">
        <v>358</v>
      </c>
      <c r="F1053">
        <v>2025</v>
      </c>
    </row>
    <row r="1054" spans="1:6" x14ac:dyDescent="0.3">
      <c r="A1054" t="s">
        <v>364</v>
      </c>
      <c r="B1054" t="str">
        <v>Comunicación del desempeño ambiental a colaboradores</v>
      </c>
      <c r="C1054">
        <v>0</v>
      </c>
      <c r="D1054" t="str">
        <f t="shared" si="19"/>
        <v>1</v>
      </c>
      <c r="E1054" t="s">
        <v>358</v>
      </c>
      <c r="F1054">
        <v>2025</v>
      </c>
    </row>
    <row r="1055" spans="1:6" x14ac:dyDescent="0.3">
      <c r="A1055" t="s">
        <v>364</v>
      </c>
      <c r="B1055" t="str">
        <v>SGA-PL-01-RG-05 Lista de chequeo de cumplimiento ambiental de proveedores (Sustancias quimicas, Saneamiento básico, Residuos peligrosos, RCD, CDA, Estaciones de servicio, Laboratorios - Cromatografia; entre otros)</v>
      </c>
      <c r="C1055">
        <v>0</v>
      </c>
      <c r="D1055" t="str">
        <f t="shared" si="19"/>
        <v>1</v>
      </c>
      <c r="E1055" t="s">
        <v>358</v>
      </c>
      <c r="F1055">
        <v>2025</v>
      </c>
    </row>
    <row r="1056" spans="1:6" x14ac:dyDescent="0.3">
      <c r="A1056" t="s">
        <v>364</v>
      </c>
      <c r="B1056" t="str">
        <v>Soportes del cumplimiento ambiental de cada proveedor</v>
      </c>
      <c r="C1056">
        <v>0</v>
      </c>
      <c r="D1056" t="str">
        <f t="shared" si="19"/>
        <v>1</v>
      </c>
      <c r="E1056" t="s">
        <v>358</v>
      </c>
      <c r="F1056">
        <v>2025</v>
      </c>
    </row>
    <row r="1057" spans="1:6" x14ac:dyDescent="0.3">
      <c r="A1057" t="s">
        <v>364</v>
      </c>
      <c r="B1057" t="str">
        <v>Seguimiento y Control Acciones Correctivas y Oportunidades de Mejora</v>
      </c>
      <c r="C1057">
        <v>0</v>
      </c>
      <c r="D1057" t="str">
        <f t="shared" si="19"/>
        <v>1</v>
      </c>
      <c r="E1057" t="s">
        <v>358</v>
      </c>
      <c r="F1057">
        <v>2025</v>
      </c>
    </row>
    <row r="1058" spans="1:6" x14ac:dyDescent="0.3">
      <c r="A1058" t="s">
        <v>364</v>
      </c>
      <c r="B1058" t="str">
        <v>Evidencias de cierre de hallazgo</v>
      </c>
      <c r="C1058">
        <v>0</v>
      </c>
      <c r="D1058" t="str">
        <f t="shared" si="19"/>
        <v>1</v>
      </c>
      <c r="E1058" t="s">
        <v>358</v>
      </c>
      <c r="F1058">
        <v>2025</v>
      </c>
    </row>
    <row r="1059" spans="1:6" x14ac:dyDescent="0.3">
      <c r="A1059" t="s">
        <v>364</v>
      </c>
      <c r="B1059" t="str">
        <v>Residuos</v>
      </c>
      <c r="C1059">
        <v>1</v>
      </c>
      <c r="D1059" t="str">
        <f t="shared" si="19"/>
        <v>0</v>
      </c>
      <c r="E1059" t="s">
        <v>358</v>
      </c>
      <c r="F1059">
        <v>2025</v>
      </c>
    </row>
    <row r="1060" spans="1:6" x14ac:dyDescent="0.3">
      <c r="A1060" t="s">
        <v>364</v>
      </c>
      <c r="B1060" t="str">
        <v>Emisiones y combustible</v>
      </c>
      <c r="C1060">
        <v>0</v>
      </c>
      <c r="D1060" t="str">
        <f t="shared" si="19"/>
        <v>1</v>
      </c>
      <c r="E1060" t="s">
        <v>358</v>
      </c>
      <c r="F1060">
        <v>2025</v>
      </c>
    </row>
    <row r="1061" spans="1:6" x14ac:dyDescent="0.3">
      <c r="A1061" t="s">
        <v>364</v>
      </c>
      <c r="B1061" t="str">
        <v>Saneamiento básico</v>
      </c>
      <c r="C1061">
        <v>0</v>
      </c>
      <c r="D1061" t="str">
        <f t="shared" si="19"/>
        <v>1</v>
      </c>
      <c r="E1061" t="s">
        <v>358</v>
      </c>
      <c r="F1061">
        <v>2025</v>
      </c>
    </row>
    <row r="1062" spans="1:6" x14ac:dyDescent="0.3">
      <c r="A1062" t="s">
        <v>364</v>
      </c>
      <c r="B1062" t="str">
        <v>Inspecciones</v>
      </c>
      <c r="C1062">
        <v>1</v>
      </c>
      <c r="D1062" t="str">
        <f t="shared" si="19"/>
        <v>0</v>
      </c>
      <c r="E1062" t="s">
        <v>358</v>
      </c>
      <c r="F1062">
        <v>2025</v>
      </c>
    </row>
    <row r="1063" spans="1:6" x14ac:dyDescent="0.3">
      <c r="A1063" t="s">
        <v>364</v>
      </c>
      <c r="B1063" t="str">
        <v>Practicas</v>
      </c>
      <c r="C1063">
        <v>1</v>
      </c>
      <c r="D1063" t="str">
        <f t="shared" si="19"/>
        <v>0</v>
      </c>
      <c r="E1063" t="s">
        <v>358</v>
      </c>
      <c r="F1063">
        <v>2025</v>
      </c>
    </row>
    <row r="1064" spans="1:6" x14ac:dyDescent="0.3">
      <c r="A1064" t="s">
        <v>364</v>
      </c>
      <c r="B1064" t="str">
        <v>Formaciones</v>
      </c>
      <c r="C1064">
        <v>0</v>
      </c>
      <c r="D1064" t="str">
        <f t="shared" si="19"/>
        <v>1</v>
      </c>
      <c r="E1064" t="s">
        <v>358</v>
      </c>
      <c r="F1064">
        <v>2025</v>
      </c>
    </row>
    <row r="1065" spans="1:6" x14ac:dyDescent="0.3">
      <c r="A1065" t="s">
        <v>364</v>
      </c>
      <c r="B1065" t="str" cm="1">
        <f t="array" ref="B1065:B1123">SUBESTACIONES.!C9:C67</f>
        <v>SIG-MG-01-RG-02 Matriz DOFA</v>
      </c>
      <c r="C1065" cm="1">
        <f t="array" ref="C1065:C1123">SUBESTACIONES.!J9:J67</f>
        <v>1</v>
      </c>
      <c r="D1065" t="str">
        <f t="shared" si="19"/>
        <v>0</v>
      </c>
      <c r="E1065" t="s">
        <v>359</v>
      </c>
      <c r="F1065">
        <v>2025</v>
      </c>
    </row>
    <row r="1066" spans="1:6" x14ac:dyDescent="0.3">
      <c r="A1066" t="s">
        <v>364</v>
      </c>
      <c r="B1066" t="str">
        <v>Matriz de partes interesadas</v>
      </c>
      <c r="C1066">
        <v>1</v>
      </c>
      <c r="D1066" t="str">
        <f t="shared" si="19"/>
        <v>0</v>
      </c>
      <c r="E1066" t="s">
        <v>359</v>
      </c>
      <c r="F1066">
        <v>2025</v>
      </c>
    </row>
    <row r="1067" spans="1:6" x14ac:dyDescent="0.3">
      <c r="A1067" t="s">
        <v>364</v>
      </c>
      <c r="B1067" t="str">
        <v>Matriz de riesgos y oportunidades</v>
      </c>
      <c r="C1067">
        <v>1</v>
      </c>
      <c r="D1067" t="str">
        <f t="shared" si="19"/>
        <v>0</v>
      </c>
      <c r="E1067" t="s">
        <v>359</v>
      </c>
      <c r="F1067">
        <v>2025</v>
      </c>
    </row>
    <row r="1068" spans="1:6" x14ac:dyDescent="0.3">
      <c r="A1068" t="s">
        <v>364</v>
      </c>
      <c r="B1068" t="str">
        <v>Matriz de identificación de aspectos e impactos ambientales</v>
      </c>
      <c r="C1068">
        <v>1</v>
      </c>
      <c r="D1068" t="str">
        <f t="shared" si="19"/>
        <v>0</v>
      </c>
      <c r="E1068" t="s">
        <v>359</v>
      </c>
      <c r="F1068">
        <v>2025</v>
      </c>
    </row>
    <row r="1069" spans="1:6" x14ac:dyDescent="0.3">
      <c r="A1069" t="s">
        <v>364</v>
      </c>
      <c r="B1069" t="str">
        <v>Divulgación de la Matriz de identificación de aspectos e impactos ambientales</v>
      </c>
      <c r="C1069">
        <v>1</v>
      </c>
      <c r="D1069" t="str">
        <f t="shared" si="19"/>
        <v>0</v>
      </c>
      <c r="E1069" t="s">
        <v>359</v>
      </c>
      <c r="F1069">
        <v>2025</v>
      </c>
    </row>
    <row r="1070" spans="1:6" x14ac:dyDescent="0.3">
      <c r="A1070" t="s">
        <v>364</v>
      </c>
      <c r="B1070" t="str">
        <v>Presupuesto para la implementación del Sistema de Gestión Ambiental</v>
      </c>
      <c r="C1070">
        <v>1</v>
      </c>
      <c r="D1070" t="str">
        <f t="shared" si="19"/>
        <v>0</v>
      </c>
      <c r="E1070" t="s">
        <v>359</v>
      </c>
      <c r="F1070">
        <v>2025</v>
      </c>
    </row>
    <row r="1071" spans="1:6" x14ac:dyDescent="0.3">
      <c r="A1071" t="s">
        <v>364</v>
      </c>
      <c r="B1071" t="str">
        <v>Matriz de comunicaciones externas</v>
      </c>
      <c r="C1071">
        <v>1</v>
      </c>
      <c r="D1071" t="str">
        <f t="shared" si="19"/>
        <v>0</v>
      </c>
      <c r="E1071" t="s">
        <v>359</v>
      </c>
      <c r="F1071">
        <v>2025</v>
      </c>
    </row>
    <row r="1072" spans="1:6" x14ac:dyDescent="0.3">
      <c r="A1072" t="s">
        <v>364</v>
      </c>
      <c r="B1072" t="str">
        <v>Verificación de las instalaciones del centro de acopio</v>
      </c>
      <c r="C1072">
        <v>1</v>
      </c>
      <c r="D1072" t="str">
        <f t="shared" si="19"/>
        <v>0</v>
      </c>
      <c r="E1072" t="s">
        <v>359</v>
      </c>
      <c r="F1072">
        <v>2025</v>
      </c>
    </row>
    <row r="1073" spans="1:6" x14ac:dyDescent="0.3">
      <c r="A1073" t="s">
        <v>364</v>
      </c>
      <c r="B1073" t="str">
        <v xml:space="preserve">Aforo de residuos ordinarios </v>
      </c>
      <c r="C1073">
        <v>1</v>
      </c>
      <c r="D1073" t="str">
        <f t="shared" si="19"/>
        <v>0</v>
      </c>
      <c r="E1073" t="s">
        <v>359</v>
      </c>
      <c r="F1073">
        <v>2025</v>
      </c>
    </row>
    <row r="1074" spans="1:6" x14ac:dyDescent="0.3">
      <c r="A1074" t="s">
        <v>364</v>
      </c>
      <c r="B1074" t="str">
        <v>Orden y aseo del centro de acopio</v>
      </c>
      <c r="C1074">
        <v>1</v>
      </c>
      <c r="D1074" t="str">
        <f t="shared" si="19"/>
        <v>0</v>
      </c>
      <c r="E1074" t="s">
        <v>359</v>
      </c>
      <c r="F1074">
        <v>2025</v>
      </c>
    </row>
    <row r="1075" spans="1:6" x14ac:dyDescent="0.3">
      <c r="A1075" t="s">
        <v>364</v>
      </c>
      <c r="B1075" t="str">
        <v>Recolección de residuos aprovechables (SGA-PM-01-RG-02 Venta de material reciclable y/o donación)</v>
      </c>
      <c r="C1075">
        <v>0</v>
      </c>
      <c r="D1075" t="str">
        <f t="shared" si="19"/>
        <v>1</v>
      </c>
      <c r="E1075" t="s">
        <v>359</v>
      </c>
      <c r="F1075">
        <v>2025</v>
      </c>
    </row>
    <row r="1076" spans="1:6" x14ac:dyDescent="0.3">
      <c r="A1076" t="s">
        <v>364</v>
      </c>
      <c r="B1076" t="str">
        <v xml:space="preserve">Licencias de empresas de recolección , transporte y disposición de residuos peligrosos </v>
      </c>
      <c r="C1076">
        <v>0</v>
      </c>
      <c r="D1076" t="str">
        <f t="shared" si="19"/>
        <v>1</v>
      </c>
      <c r="E1076" t="s">
        <v>359</v>
      </c>
      <c r="F1076">
        <v>2025</v>
      </c>
    </row>
    <row r="1077" spans="1:6" x14ac:dyDescent="0.3">
      <c r="A1077" t="s">
        <v>364</v>
      </c>
      <c r="B1077" t="str">
        <v>Recoleccción de residuos peligrosos (SGA-PL-02-RG-01 Entrega y verificación  de residuos peligrosos)</v>
      </c>
      <c r="C1077">
        <v>1</v>
      </c>
      <c r="D1077" t="str">
        <f t="shared" si="19"/>
        <v>0</v>
      </c>
      <c r="E1077" t="s">
        <v>359</v>
      </c>
      <c r="F1077">
        <v>2025</v>
      </c>
    </row>
    <row r="1078" spans="1:6" x14ac:dyDescent="0.3">
      <c r="A1078" t="s">
        <v>364</v>
      </c>
      <c r="B1078" t="str">
        <v>Manifiestos de carga</v>
      </c>
      <c r="C1078">
        <v>1</v>
      </c>
      <c r="D1078" t="str">
        <f t="shared" si="19"/>
        <v>0</v>
      </c>
      <c r="E1078" t="s">
        <v>359</v>
      </c>
      <c r="F1078">
        <v>2025</v>
      </c>
    </row>
    <row r="1079" spans="1:6" x14ac:dyDescent="0.3">
      <c r="A1079" t="s">
        <v>364</v>
      </c>
      <c r="B1079" t="str">
        <v xml:space="preserve">Recolección de aguas residuales de baños portatiles </v>
      </c>
      <c r="C1079">
        <v>1</v>
      </c>
      <c r="D1079" t="str">
        <f t="shared" si="19"/>
        <v>0</v>
      </c>
      <c r="E1079" t="s">
        <v>359</v>
      </c>
      <c r="F1079">
        <v>2025</v>
      </c>
    </row>
    <row r="1080" spans="1:6" x14ac:dyDescent="0.3">
      <c r="A1080" t="s">
        <v>364</v>
      </c>
      <c r="B1080" t="str">
        <v>Actualización del registro SGA-PM-01-RG-01 Control de generación y disposición de residuos</v>
      </c>
      <c r="C1080">
        <v>1</v>
      </c>
      <c r="D1080" t="str">
        <f t="shared" si="19"/>
        <v>0</v>
      </c>
      <c r="E1080" t="s">
        <v>359</v>
      </c>
      <c r="F1080">
        <v>2025</v>
      </c>
    </row>
    <row r="1081" spans="1:6" x14ac:dyDescent="0.3">
      <c r="A1081" t="s">
        <v>364</v>
      </c>
      <c r="B1081" t="str">
        <v xml:space="preserve">Licencias y certificados de disposición final de los talleres que realizan mantenimiento a los vehiculos </v>
      </c>
      <c r="C1081">
        <v>0</v>
      </c>
      <c r="D1081" t="str">
        <f t="shared" si="19"/>
        <v>1</v>
      </c>
      <c r="E1081" t="s">
        <v>359</v>
      </c>
      <c r="F1081">
        <v>2025</v>
      </c>
    </row>
    <row r="1082" spans="1:6" x14ac:dyDescent="0.3">
      <c r="A1082" t="s">
        <v>364</v>
      </c>
      <c r="B1082" t="str">
        <v>Control de plagas (roedores)</v>
      </c>
      <c r="C1082">
        <v>1</v>
      </c>
      <c r="D1082" t="str">
        <f t="shared" si="19"/>
        <v>0</v>
      </c>
      <c r="E1082" t="s">
        <v>359</v>
      </c>
      <c r="F1082">
        <v>2025</v>
      </c>
    </row>
    <row r="1083" spans="1:6" x14ac:dyDescent="0.3">
      <c r="A1083" t="s">
        <v>364</v>
      </c>
      <c r="B1083" t="str">
        <v>Fumigación general (Vectores)</v>
      </c>
      <c r="C1083">
        <v>0</v>
      </c>
      <c r="D1083" t="str">
        <f t="shared" si="19"/>
        <v>1</v>
      </c>
      <c r="E1083" t="s">
        <v>359</v>
      </c>
      <c r="F1083">
        <v>2025</v>
      </c>
    </row>
    <row r="1084" spans="1:6" x14ac:dyDescent="0.3">
      <c r="A1084" t="s">
        <v>364</v>
      </c>
      <c r="B1084" t="str">
        <v>Lavado de tanques</v>
      </c>
      <c r="C1084">
        <v>0</v>
      </c>
      <c r="D1084" t="str">
        <f t="shared" si="19"/>
        <v>1</v>
      </c>
      <c r="E1084" t="s">
        <v>359</v>
      </c>
      <c r="F1084">
        <v>2025</v>
      </c>
    </row>
    <row r="1085" spans="1:6" x14ac:dyDescent="0.3">
      <c r="A1085" t="s">
        <v>364</v>
      </c>
      <c r="B1085" t="str">
        <v>Análisis e informe de agua potable (Laboratorio acreditado por el IDEAM)</v>
      </c>
      <c r="C1085">
        <v>1</v>
      </c>
      <c r="D1085" t="str">
        <f t="shared" si="19"/>
        <v>0</v>
      </c>
      <c r="E1085" t="s">
        <v>359</v>
      </c>
      <c r="F1085">
        <v>2025</v>
      </c>
    </row>
    <row r="1086" spans="1:6" x14ac:dyDescent="0.3">
      <c r="A1086" t="s">
        <v>364</v>
      </c>
      <c r="B1086" t="str">
        <v>Mantenimiento de los filtros de agua de las instalaciones de la sede</v>
      </c>
      <c r="C1086">
        <v>0</v>
      </c>
      <c r="D1086" t="str">
        <f t="shared" si="19"/>
        <v>1</v>
      </c>
      <c r="E1086" t="s">
        <v>359</v>
      </c>
      <c r="F1086">
        <v>2025</v>
      </c>
    </row>
    <row r="1087" spans="1:6" x14ac:dyDescent="0.3">
      <c r="A1087" t="s">
        <v>364</v>
      </c>
      <c r="B1087" t="str">
        <v>Proyectos para la disminuación del impacto ambiental</v>
      </c>
      <c r="C1087">
        <v>0</v>
      </c>
      <c r="D1087" t="str">
        <f t="shared" si="19"/>
        <v>1</v>
      </c>
      <c r="E1087" t="s">
        <v>359</v>
      </c>
      <c r="F1087">
        <v>2025</v>
      </c>
    </row>
    <row r="1088" spans="1:6" x14ac:dyDescent="0.3">
      <c r="A1088" t="s">
        <v>364</v>
      </c>
      <c r="B1088" t="str">
        <v>Campañas de toma de conciencia en el contrato</v>
      </c>
      <c r="C1088">
        <v>0</v>
      </c>
      <c r="D1088" t="str">
        <f t="shared" si="19"/>
        <v>1</v>
      </c>
      <c r="E1088" t="s">
        <v>359</v>
      </c>
      <c r="F1088">
        <v>2025</v>
      </c>
    </row>
    <row r="1089" spans="1:6" x14ac:dyDescent="0.3">
      <c r="A1089" t="s">
        <v>364</v>
      </c>
      <c r="B1089" t="str">
        <v>Charlas o divulgaciones en temas ambientales</v>
      </c>
      <c r="C1089">
        <v>1</v>
      </c>
      <c r="D1089" t="str">
        <f t="shared" si="19"/>
        <v>0</v>
      </c>
      <c r="E1089" t="s">
        <v>359</v>
      </c>
      <c r="F1089">
        <v>2025</v>
      </c>
    </row>
    <row r="1090" spans="1:6" x14ac:dyDescent="0.3">
      <c r="A1090" t="s">
        <v>364</v>
      </c>
      <c r="B1090" t="str">
        <v>Verificación de las revisiones tecnicomecanica de los vehiculos</v>
      </c>
      <c r="C1090">
        <v>0</v>
      </c>
      <c r="D1090" t="str">
        <f t="shared" si="19"/>
        <v>1</v>
      </c>
      <c r="E1090" t="s">
        <v>359</v>
      </c>
      <c r="F1090">
        <v>2025</v>
      </c>
    </row>
    <row r="1091" spans="1:6" x14ac:dyDescent="0.3">
      <c r="A1091" t="s">
        <v>364</v>
      </c>
      <c r="B1091" t="str">
        <v>Verificaciones de las revisiones tecnicomecanicas de las motos</v>
      </c>
      <c r="C1091">
        <v>0</v>
      </c>
      <c r="D1091" t="str">
        <f t="shared" si="19"/>
        <v>1</v>
      </c>
      <c r="E1091" t="s">
        <v>359</v>
      </c>
      <c r="F1091">
        <v>2025</v>
      </c>
    </row>
    <row r="1092" spans="1:6" x14ac:dyDescent="0.3">
      <c r="A1092" t="s">
        <v>364</v>
      </c>
      <c r="B1092" t="str">
        <v>Revisión de la información en la plataforma CAMPRO</v>
      </c>
      <c r="C1092">
        <v>0</v>
      </c>
      <c r="D1092" t="str">
        <f t="shared" si="19"/>
        <v>1</v>
      </c>
      <c r="E1092" t="s">
        <v>359</v>
      </c>
      <c r="F1092">
        <v>2025</v>
      </c>
    </row>
    <row r="1093" spans="1:6" x14ac:dyDescent="0.3">
      <c r="A1093" t="s">
        <v>364</v>
      </c>
      <c r="B1093" t="str">
        <v>Certificación ambiental para la habilitación de centros de diagnostico automotor - CDA</v>
      </c>
      <c r="C1093">
        <v>0</v>
      </c>
      <c r="D1093" t="str">
        <f t="shared" si="19"/>
        <v>1</v>
      </c>
      <c r="E1093" t="s">
        <v>359</v>
      </c>
      <c r="F1093">
        <v>2025</v>
      </c>
    </row>
    <row r="1094" spans="1:6" x14ac:dyDescent="0.3">
      <c r="A1094" t="s">
        <v>364</v>
      </c>
      <c r="B1094" t="str">
        <v>Combustibles</v>
      </c>
      <c r="C1094">
        <v>1</v>
      </c>
      <c r="D1094" t="str">
        <f t="shared" si="19"/>
        <v>0</v>
      </c>
      <c r="E1094" t="s">
        <v>359</v>
      </c>
      <c r="F1094">
        <v>2025</v>
      </c>
    </row>
    <row r="1095" spans="1:6" x14ac:dyDescent="0.3">
      <c r="A1095" t="s">
        <v>364</v>
      </c>
      <c r="B1095" t="str">
        <v>SSL-PM-02-RG-01 Matriz de Identificación sustancia quimica</v>
      </c>
      <c r="C1095">
        <v>1</v>
      </c>
      <c r="D1095" t="str">
        <f t="shared" si="19"/>
        <v>0</v>
      </c>
      <c r="E1095" t="s">
        <v>359</v>
      </c>
      <c r="F1095">
        <v>2025</v>
      </c>
    </row>
    <row r="1096" spans="1:6" x14ac:dyDescent="0.3">
      <c r="A1096" t="s">
        <v>364</v>
      </c>
      <c r="B1096" t="str">
        <v>Matriz de compatibilidad de acuerdo a las sustancias quimicas que se manejan</v>
      </c>
      <c r="C1096">
        <v>1</v>
      </c>
      <c r="D1096" t="str">
        <f t="shared" si="19"/>
        <v>0</v>
      </c>
      <c r="E1096" t="s">
        <v>359</v>
      </c>
      <c r="F1096">
        <v>2025</v>
      </c>
    </row>
    <row r="1097" spans="1:6" x14ac:dyDescent="0.3">
      <c r="A1097" t="s">
        <v>364</v>
      </c>
      <c r="B1097" t="str">
        <v>Verificación del almacenamiento de las sustancias quimicas de acuerdo al Sistema Globalmente Armonizado (Registro fotografico)</v>
      </c>
      <c r="C1097">
        <v>1</v>
      </c>
      <c r="D1097" t="str">
        <f t="shared" si="19"/>
        <v>0</v>
      </c>
      <c r="E1097" t="s">
        <v>359</v>
      </c>
      <c r="F1097">
        <v>2025</v>
      </c>
    </row>
    <row r="1098" spans="1:6" x14ac:dyDescent="0.3">
      <c r="A1098" t="s">
        <v>364</v>
      </c>
      <c r="B1098" t="str">
        <v>SSL-PM-02-RG-02 Etiquetado de las sustancias quimicas en la sede del proyecto (Servicios generales, almacen, TI, entre otras). (Registro fotografico)</v>
      </c>
      <c r="C1098">
        <v>1</v>
      </c>
      <c r="D1098" t="str">
        <f t="shared" si="19"/>
        <v>0</v>
      </c>
      <c r="E1098" t="s">
        <v>359</v>
      </c>
      <c r="F1098">
        <v>2025</v>
      </c>
    </row>
    <row r="1099" spans="1:6" x14ac:dyDescent="0.3">
      <c r="A1099" t="s">
        <v>364</v>
      </c>
      <c r="B1099" t="str">
        <v>Fichas de seguridad que se utilizan en el proyecto (Resolución 773 de 2021 - Decreto 1496 del 2018  y que cumplan de acuerdo a la NTC 4435)</v>
      </c>
      <c r="C1099">
        <v>1</v>
      </c>
      <c r="D1099" t="str">
        <f t="shared" si="19"/>
        <v>0</v>
      </c>
      <c r="E1099" t="s">
        <v>359</v>
      </c>
      <c r="F1099">
        <v>2025</v>
      </c>
    </row>
    <row r="1100" spans="1:6" x14ac:dyDescent="0.3">
      <c r="A1100" t="s">
        <v>364</v>
      </c>
      <c r="B1100" t="str">
        <v xml:space="preserve">SSL-PM-02-RG-02 Etiquetado de las sustancias quimicas en los vehiculos del proyecto  </v>
      </c>
      <c r="C1100">
        <v>1</v>
      </c>
      <c r="D1100" t="str">
        <f t="shared" si="19"/>
        <v>0</v>
      </c>
      <c r="E1100" t="s">
        <v>359</v>
      </c>
      <c r="F1100">
        <v>2025</v>
      </c>
    </row>
    <row r="1101" spans="1:6" x14ac:dyDescent="0.3">
      <c r="A1101" t="s">
        <v>364</v>
      </c>
      <c r="B1101" t="str">
        <v>SSL-PM-02-RG-03 Tarjeta de emergencia (para el transporte de sustancias quimicas)</v>
      </c>
      <c r="C1101">
        <v>0</v>
      </c>
      <c r="D1101" t="str">
        <f t="shared" si="19"/>
        <v>1</v>
      </c>
      <c r="E1101" t="s">
        <v>359</v>
      </c>
      <c r="F1101">
        <v>2025</v>
      </c>
    </row>
    <row r="1102" spans="1:6" x14ac:dyDescent="0.3">
      <c r="A1102" t="s">
        <v>364</v>
      </c>
      <c r="B1102" t="str">
        <v>Cumplimiento al rotulado de los vehiculos que transportan sustancias (Decreto 1609/2002)</v>
      </c>
      <c r="C1102">
        <v>0</v>
      </c>
      <c r="D1102" t="str">
        <f t="shared" ref="D1102:D1162" si="20">IF(C1102=1,"0","1")</f>
        <v>1</v>
      </c>
      <c r="E1102" t="s">
        <v>359</v>
      </c>
      <c r="F1102">
        <v>2025</v>
      </c>
    </row>
    <row r="1103" spans="1:6" x14ac:dyDescent="0.3">
      <c r="A1103" t="s">
        <v>364</v>
      </c>
      <c r="B1103" t="str">
        <v>SSL-PM-14-RG-05 Guion para el desarrollo del simulacro</v>
      </c>
      <c r="C1103">
        <v>1</v>
      </c>
      <c r="D1103" t="str">
        <f t="shared" si="20"/>
        <v>0</v>
      </c>
      <c r="E1103" t="s">
        <v>359</v>
      </c>
      <c r="F1103">
        <v>2025</v>
      </c>
    </row>
    <row r="1104" spans="1:6" x14ac:dyDescent="0.3">
      <c r="A1104" t="s">
        <v>364</v>
      </c>
      <c r="B1104" t="str">
        <v>SGA-PR-02-RG-03 Informe de simulacro de emergencias ambientales.</v>
      </c>
      <c r="C1104">
        <v>1</v>
      </c>
      <c r="D1104" t="str">
        <f t="shared" si="20"/>
        <v>0</v>
      </c>
      <c r="E1104" t="s">
        <v>359</v>
      </c>
      <c r="F1104">
        <v>2025</v>
      </c>
    </row>
    <row r="1105" spans="1:6" x14ac:dyDescent="0.3">
      <c r="A1105" t="s">
        <v>364</v>
      </c>
      <c r="B1105" t="str">
        <v>Documento donde se establece los PONS aplicables al contrato</v>
      </c>
      <c r="C1105">
        <v>1</v>
      </c>
      <c r="D1105" t="str">
        <f t="shared" si="20"/>
        <v>0</v>
      </c>
      <c r="E1105" t="s">
        <v>359</v>
      </c>
      <c r="F1105">
        <v>2025</v>
      </c>
    </row>
    <row r="1106" spans="1:6" x14ac:dyDescent="0.3">
      <c r="A1106" t="s">
        <v>364</v>
      </c>
      <c r="B1106" t="str">
        <v>SGA-PR-02-RG-02 Investigación de causalidad de emergencias ambientales</v>
      </c>
      <c r="C1106">
        <v>0</v>
      </c>
      <c r="D1106" t="str">
        <f t="shared" si="20"/>
        <v>1</v>
      </c>
      <c r="E1106" t="s">
        <v>359</v>
      </c>
      <c r="F1106">
        <v>2025</v>
      </c>
    </row>
    <row r="1107" spans="1:6" x14ac:dyDescent="0.3">
      <c r="A1107" t="s">
        <v>364</v>
      </c>
      <c r="B1107" t="str">
        <v>SGA-PR-02-RG-04 Base de incidentes ambientales</v>
      </c>
      <c r="C1107">
        <v>0</v>
      </c>
      <c r="D1107" t="str">
        <f t="shared" si="20"/>
        <v>1</v>
      </c>
      <c r="E1107" t="s">
        <v>359</v>
      </c>
      <c r="F1107">
        <v>2025</v>
      </c>
    </row>
    <row r="1108" spans="1:6" x14ac:dyDescent="0.3">
      <c r="A1108" t="s">
        <v>364</v>
      </c>
      <c r="B1108" t="str">
        <v>Inducción y reinducción</v>
      </c>
      <c r="C1108">
        <v>0</v>
      </c>
      <c r="D1108" t="str">
        <f t="shared" si="20"/>
        <v>1</v>
      </c>
      <c r="E1108" t="s">
        <v>359</v>
      </c>
      <c r="F1108">
        <v>2025</v>
      </c>
    </row>
    <row r="1109" spans="1:6" x14ac:dyDescent="0.3">
      <c r="A1109" t="s">
        <v>364</v>
      </c>
      <c r="B1109" t="str">
        <v>Inspecciones ambiental en terreno</v>
      </c>
      <c r="C1109">
        <v>1</v>
      </c>
      <c r="D1109" t="str">
        <f t="shared" si="20"/>
        <v>0</v>
      </c>
      <c r="E1109" t="s">
        <v>359</v>
      </c>
      <c r="F1109">
        <v>2025</v>
      </c>
    </row>
    <row r="1110" spans="1:6" x14ac:dyDescent="0.3">
      <c r="A1110" t="s">
        <v>364</v>
      </c>
      <c r="B1110" t="str">
        <v>Inspecciones de kit de derrames</v>
      </c>
      <c r="C1110">
        <v>1</v>
      </c>
      <c r="D1110" t="str">
        <f t="shared" si="20"/>
        <v>0</v>
      </c>
      <c r="E1110" t="s">
        <v>359</v>
      </c>
      <c r="F1110">
        <v>2025</v>
      </c>
    </row>
    <row r="1111" spans="1:6" x14ac:dyDescent="0.3">
      <c r="A1111" t="s">
        <v>364</v>
      </c>
      <c r="B1111" t="str">
        <v>Inspecciones localivas ambientales</v>
      </c>
      <c r="C1111">
        <v>1</v>
      </c>
      <c r="D1111" t="str">
        <f t="shared" si="20"/>
        <v>0</v>
      </c>
      <c r="E1111" t="s">
        <v>359</v>
      </c>
      <c r="F1111">
        <v>2025</v>
      </c>
    </row>
    <row r="1112" spans="1:6" x14ac:dyDescent="0.3">
      <c r="A1112" t="s">
        <v>364</v>
      </c>
      <c r="B1112" t="str">
        <v>Informe del desempeño ambiental del contrato (Indicadores, practicas sostenibles, hallazgos, entre otros)</v>
      </c>
      <c r="C1112">
        <v>0</v>
      </c>
      <c r="D1112" t="str">
        <f t="shared" si="20"/>
        <v>1</v>
      </c>
      <c r="E1112" t="s">
        <v>359</v>
      </c>
      <c r="F1112">
        <v>2025</v>
      </c>
    </row>
    <row r="1113" spans="1:6" x14ac:dyDescent="0.3">
      <c r="A1113" t="s">
        <v>364</v>
      </c>
      <c r="B1113" t="str">
        <v>Comunicación del desempeño ambiental a colaboradores</v>
      </c>
      <c r="C1113">
        <v>0</v>
      </c>
      <c r="D1113" t="str">
        <f t="shared" si="20"/>
        <v>1</v>
      </c>
      <c r="E1113" t="s">
        <v>359</v>
      </c>
      <c r="F1113">
        <v>2025</v>
      </c>
    </row>
    <row r="1114" spans="1:6" x14ac:dyDescent="0.3">
      <c r="A1114" t="s">
        <v>364</v>
      </c>
      <c r="B1114" t="str">
        <v>SGA-PL-01-RG-05 Lista de chequeo de cumplimiento ambiental de proveedores (Sustancias quimicas, Saneamiento básico, Residuos peligrosos, RCD, CDA, Estaciones de servicio, Laboratorios - Cromatografia; entre otros)</v>
      </c>
      <c r="C1114">
        <v>0</v>
      </c>
      <c r="D1114" t="str">
        <f t="shared" si="20"/>
        <v>1</v>
      </c>
      <c r="E1114" t="s">
        <v>359</v>
      </c>
      <c r="F1114">
        <v>2025</v>
      </c>
    </row>
    <row r="1115" spans="1:6" x14ac:dyDescent="0.3">
      <c r="A1115" t="s">
        <v>364</v>
      </c>
      <c r="B1115" t="str">
        <v>Soportes del cumplimiento ambiental de cada proveedor</v>
      </c>
      <c r="C1115">
        <v>0</v>
      </c>
      <c r="D1115" t="str">
        <f t="shared" si="20"/>
        <v>1</v>
      </c>
      <c r="E1115" t="s">
        <v>359</v>
      </c>
      <c r="F1115">
        <v>2025</v>
      </c>
    </row>
    <row r="1116" spans="1:6" x14ac:dyDescent="0.3">
      <c r="A1116" t="s">
        <v>364</v>
      </c>
      <c r="B1116" t="str">
        <v>Seguimiento y Control Acciones Correctivas y Oportunidades de Mejora</v>
      </c>
      <c r="C1116">
        <v>0</v>
      </c>
      <c r="D1116" t="str">
        <f t="shared" si="20"/>
        <v>1</v>
      </c>
      <c r="E1116" t="s">
        <v>359</v>
      </c>
      <c r="F1116">
        <v>2025</v>
      </c>
    </row>
    <row r="1117" spans="1:6" x14ac:dyDescent="0.3">
      <c r="A1117" t="s">
        <v>364</v>
      </c>
      <c r="B1117" t="str">
        <v>Evidencias de cierre de hallazgo</v>
      </c>
      <c r="C1117">
        <v>0</v>
      </c>
      <c r="D1117" t="str">
        <f t="shared" si="20"/>
        <v>1</v>
      </c>
      <c r="E1117" t="s">
        <v>359</v>
      </c>
      <c r="F1117">
        <v>2025</v>
      </c>
    </row>
    <row r="1118" spans="1:6" x14ac:dyDescent="0.3">
      <c r="A1118" t="s">
        <v>364</v>
      </c>
      <c r="B1118" t="str">
        <v>Residuos</v>
      </c>
      <c r="C1118">
        <v>1</v>
      </c>
      <c r="D1118" t="str">
        <f t="shared" si="20"/>
        <v>0</v>
      </c>
      <c r="E1118" t="s">
        <v>359</v>
      </c>
      <c r="F1118">
        <v>2025</v>
      </c>
    </row>
    <row r="1119" spans="1:6" x14ac:dyDescent="0.3">
      <c r="A1119" t="s">
        <v>364</v>
      </c>
      <c r="B1119" t="str">
        <v>Emisiones y combustible</v>
      </c>
      <c r="C1119">
        <v>0</v>
      </c>
      <c r="D1119" t="str">
        <f t="shared" si="20"/>
        <v>1</v>
      </c>
      <c r="E1119" t="s">
        <v>359</v>
      </c>
      <c r="F1119">
        <v>2025</v>
      </c>
    </row>
    <row r="1120" spans="1:6" x14ac:dyDescent="0.3">
      <c r="A1120" t="s">
        <v>364</v>
      </c>
      <c r="B1120" t="str">
        <v>Saneamiento básico</v>
      </c>
      <c r="C1120">
        <v>0</v>
      </c>
      <c r="D1120" t="str">
        <f t="shared" si="20"/>
        <v>1</v>
      </c>
      <c r="E1120" t="s">
        <v>359</v>
      </c>
      <c r="F1120">
        <v>2025</v>
      </c>
    </row>
    <row r="1121" spans="1:6" x14ac:dyDescent="0.3">
      <c r="A1121" t="s">
        <v>364</v>
      </c>
      <c r="B1121" t="str">
        <v>Inspecciones</v>
      </c>
      <c r="C1121">
        <v>1</v>
      </c>
      <c r="D1121" t="str">
        <f t="shared" si="20"/>
        <v>0</v>
      </c>
      <c r="E1121" t="s">
        <v>359</v>
      </c>
      <c r="F1121">
        <v>2025</v>
      </c>
    </row>
    <row r="1122" spans="1:6" x14ac:dyDescent="0.3">
      <c r="A1122" t="s">
        <v>364</v>
      </c>
      <c r="B1122" t="str">
        <v>Practicas</v>
      </c>
      <c r="C1122">
        <v>1</v>
      </c>
      <c r="D1122" t="str">
        <f t="shared" si="20"/>
        <v>0</v>
      </c>
      <c r="E1122" t="s">
        <v>359</v>
      </c>
      <c r="F1122">
        <v>2025</v>
      </c>
    </row>
    <row r="1123" spans="1:6" x14ac:dyDescent="0.3">
      <c r="A1123" t="s">
        <v>364</v>
      </c>
      <c r="B1123" t="str">
        <v>Formaciones</v>
      </c>
      <c r="C1123">
        <v>0</v>
      </c>
      <c r="D1123" t="str">
        <f t="shared" si="20"/>
        <v>1</v>
      </c>
      <c r="E1123" t="s">
        <v>359</v>
      </c>
      <c r="F1123">
        <v>2025</v>
      </c>
    </row>
    <row r="1124" spans="1:6" x14ac:dyDescent="0.3">
      <c r="A1124" t="s">
        <v>364</v>
      </c>
      <c r="B1124" t="str" cm="1">
        <f t="array" ref="B1124:B1182">SUBESTACIONES.!C9:C67</f>
        <v>SIG-MG-01-RG-02 Matriz DOFA</v>
      </c>
      <c r="C1124" cm="1">
        <f t="array" ref="C1124:C1182">SUBESTACIONES.!K9:K67</f>
        <v>1</v>
      </c>
      <c r="D1124" t="str">
        <f t="shared" si="20"/>
        <v>0</v>
      </c>
      <c r="E1124" t="s">
        <v>361</v>
      </c>
      <c r="F1124">
        <v>2025</v>
      </c>
    </row>
    <row r="1125" spans="1:6" x14ac:dyDescent="0.3">
      <c r="A1125" t="s">
        <v>364</v>
      </c>
      <c r="B1125" t="str">
        <v>Matriz de partes interesadas</v>
      </c>
      <c r="C1125">
        <v>1</v>
      </c>
      <c r="D1125" t="str">
        <f t="shared" si="20"/>
        <v>0</v>
      </c>
      <c r="E1125" t="s">
        <v>361</v>
      </c>
      <c r="F1125">
        <v>2025</v>
      </c>
    </row>
    <row r="1126" spans="1:6" x14ac:dyDescent="0.3">
      <c r="A1126" t="s">
        <v>364</v>
      </c>
      <c r="B1126" t="str">
        <v>Matriz de riesgos y oportunidades</v>
      </c>
      <c r="C1126">
        <v>1</v>
      </c>
      <c r="D1126" t="str">
        <f t="shared" si="20"/>
        <v>0</v>
      </c>
      <c r="E1126" t="s">
        <v>361</v>
      </c>
      <c r="F1126">
        <v>2025</v>
      </c>
    </row>
    <row r="1127" spans="1:6" x14ac:dyDescent="0.3">
      <c r="A1127" t="s">
        <v>364</v>
      </c>
      <c r="B1127" t="str">
        <v>Matriz de identificación de aspectos e impactos ambientales</v>
      </c>
      <c r="C1127">
        <v>1</v>
      </c>
      <c r="D1127" t="str">
        <f t="shared" si="20"/>
        <v>0</v>
      </c>
      <c r="E1127" t="s">
        <v>361</v>
      </c>
      <c r="F1127">
        <v>2025</v>
      </c>
    </row>
    <row r="1128" spans="1:6" x14ac:dyDescent="0.3">
      <c r="A1128" t="s">
        <v>364</v>
      </c>
      <c r="B1128" t="str">
        <v>Divulgación de la Matriz de identificación de aspectos e impactos ambientales</v>
      </c>
      <c r="C1128">
        <v>1</v>
      </c>
      <c r="D1128" t="str">
        <f t="shared" si="20"/>
        <v>0</v>
      </c>
      <c r="E1128" t="s">
        <v>361</v>
      </c>
      <c r="F1128">
        <v>2025</v>
      </c>
    </row>
    <row r="1129" spans="1:6" x14ac:dyDescent="0.3">
      <c r="A1129" t="s">
        <v>364</v>
      </c>
      <c r="B1129" t="str">
        <v>Presupuesto para la implementación del Sistema de Gestión Ambiental</v>
      </c>
      <c r="C1129">
        <v>1</v>
      </c>
      <c r="D1129" t="str">
        <f t="shared" si="20"/>
        <v>0</v>
      </c>
      <c r="E1129" t="s">
        <v>361</v>
      </c>
      <c r="F1129">
        <v>2025</v>
      </c>
    </row>
    <row r="1130" spans="1:6" x14ac:dyDescent="0.3">
      <c r="A1130" t="s">
        <v>364</v>
      </c>
      <c r="B1130" t="str">
        <v>Matriz de comunicaciones externas</v>
      </c>
      <c r="C1130">
        <v>1</v>
      </c>
      <c r="D1130" t="str">
        <f t="shared" si="20"/>
        <v>0</v>
      </c>
      <c r="E1130" t="s">
        <v>361</v>
      </c>
      <c r="F1130">
        <v>2025</v>
      </c>
    </row>
    <row r="1131" spans="1:6" x14ac:dyDescent="0.3">
      <c r="A1131" t="s">
        <v>364</v>
      </c>
      <c r="B1131" t="str">
        <v>Verificación de las instalaciones del centro de acopio</v>
      </c>
      <c r="C1131">
        <v>1</v>
      </c>
      <c r="D1131" t="str">
        <f t="shared" si="20"/>
        <v>0</v>
      </c>
      <c r="E1131" t="s">
        <v>361</v>
      </c>
      <c r="F1131">
        <v>2025</v>
      </c>
    </row>
    <row r="1132" spans="1:6" x14ac:dyDescent="0.3">
      <c r="A1132" t="s">
        <v>364</v>
      </c>
      <c r="B1132" t="str">
        <v xml:space="preserve">Aforo de residuos ordinarios </v>
      </c>
      <c r="C1132">
        <v>1</v>
      </c>
      <c r="D1132" t="str">
        <f t="shared" si="20"/>
        <v>0</v>
      </c>
      <c r="E1132" t="s">
        <v>361</v>
      </c>
      <c r="F1132">
        <v>2025</v>
      </c>
    </row>
    <row r="1133" spans="1:6" x14ac:dyDescent="0.3">
      <c r="A1133" t="s">
        <v>364</v>
      </c>
      <c r="B1133" t="str">
        <v>Orden y aseo del centro de acopio</v>
      </c>
      <c r="C1133">
        <v>1</v>
      </c>
      <c r="D1133" t="str">
        <f t="shared" si="20"/>
        <v>0</v>
      </c>
      <c r="E1133" t="s">
        <v>361</v>
      </c>
      <c r="F1133">
        <v>2025</v>
      </c>
    </row>
    <row r="1134" spans="1:6" x14ac:dyDescent="0.3">
      <c r="A1134" t="s">
        <v>364</v>
      </c>
      <c r="B1134" t="str">
        <v>Recolección de residuos aprovechables (SGA-PM-01-RG-02 Venta de material reciclable y/o donación)</v>
      </c>
      <c r="C1134">
        <v>0</v>
      </c>
      <c r="D1134" t="str">
        <f t="shared" si="20"/>
        <v>1</v>
      </c>
      <c r="E1134" t="s">
        <v>361</v>
      </c>
      <c r="F1134">
        <v>2025</v>
      </c>
    </row>
    <row r="1135" spans="1:6" x14ac:dyDescent="0.3">
      <c r="A1135" t="s">
        <v>364</v>
      </c>
      <c r="B1135" t="str">
        <v xml:space="preserve">Licencias de empresas de recolección , transporte y disposición de residuos peligrosos </v>
      </c>
      <c r="C1135">
        <v>0</v>
      </c>
      <c r="D1135" t="str">
        <f t="shared" si="20"/>
        <v>1</v>
      </c>
      <c r="E1135" t="s">
        <v>361</v>
      </c>
      <c r="F1135">
        <v>2025</v>
      </c>
    </row>
    <row r="1136" spans="1:6" x14ac:dyDescent="0.3">
      <c r="A1136" t="s">
        <v>364</v>
      </c>
      <c r="B1136" t="str">
        <v>Recoleccción de residuos peligrosos (SGA-PL-02-RG-01 Entrega y verificación  de residuos peligrosos)</v>
      </c>
      <c r="C1136">
        <v>1</v>
      </c>
      <c r="D1136" t="str">
        <f t="shared" si="20"/>
        <v>0</v>
      </c>
      <c r="E1136" t="s">
        <v>361</v>
      </c>
      <c r="F1136">
        <v>2025</v>
      </c>
    </row>
    <row r="1137" spans="1:6" x14ac:dyDescent="0.3">
      <c r="A1137" t="s">
        <v>364</v>
      </c>
      <c r="B1137" t="str">
        <v>Manifiestos de carga</v>
      </c>
      <c r="C1137">
        <v>1</v>
      </c>
      <c r="D1137" t="str">
        <f t="shared" si="20"/>
        <v>0</v>
      </c>
      <c r="E1137" t="s">
        <v>361</v>
      </c>
      <c r="F1137">
        <v>2025</v>
      </c>
    </row>
    <row r="1138" spans="1:6" x14ac:dyDescent="0.3">
      <c r="A1138" t="s">
        <v>364</v>
      </c>
      <c r="B1138" t="str">
        <v xml:space="preserve">Recolección de aguas residuales de baños portatiles </v>
      </c>
      <c r="C1138">
        <v>1</v>
      </c>
      <c r="D1138" t="str">
        <f t="shared" si="20"/>
        <v>0</v>
      </c>
      <c r="E1138" t="s">
        <v>361</v>
      </c>
      <c r="F1138">
        <v>2025</v>
      </c>
    </row>
    <row r="1139" spans="1:6" x14ac:dyDescent="0.3">
      <c r="A1139" t="s">
        <v>364</v>
      </c>
      <c r="B1139" t="str">
        <v>Actualización del registro SGA-PM-01-RG-01 Control de generación y disposición de residuos</v>
      </c>
      <c r="C1139">
        <v>1</v>
      </c>
      <c r="D1139" t="str">
        <f t="shared" si="20"/>
        <v>0</v>
      </c>
      <c r="E1139" t="s">
        <v>361</v>
      </c>
      <c r="F1139">
        <v>2025</v>
      </c>
    </row>
    <row r="1140" spans="1:6" x14ac:dyDescent="0.3">
      <c r="A1140" t="s">
        <v>364</v>
      </c>
      <c r="B1140" t="str">
        <v xml:space="preserve">Licencias y certificados de disposición final de los talleres que realizan mantenimiento a los vehiculos </v>
      </c>
      <c r="C1140">
        <v>0</v>
      </c>
      <c r="D1140" t="str">
        <f t="shared" si="20"/>
        <v>1</v>
      </c>
      <c r="E1140" t="s">
        <v>361</v>
      </c>
      <c r="F1140">
        <v>2025</v>
      </c>
    </row>
    <row r="1141" spans="1:6" x14ac:dyDescent="0.3">
      <c r="A1141" t="s">
        <v>364</v>
      </c>
      <c r="B1141" t="str">
        <v>Control de plagas (roedores)</v>
      </c>
      <c r="C1141">
        <v>0</v>
      </c>
      <c r="D1141" t="str">
        <f t="shared" si="20"/>
        <v>1</v>
      </c>
      <c r="E1141" t="s">
        <v>361</v>
      </c>
      <c r="F1141">
        <v>2025</v>
      </c>
    </row>
    <row r="1142" spans="1:6" x14ac:dyDescent="0.3">
      <c r="A1142" t="s">
        <v>364</v>
      </c>
      <c r="B1142" t="str">
        <v>Fumigación general (Vectores)</v>
      </c>
      <c r="C1142">
        <v>0</v>
      </c>
      <c r="D1142" t="str">
        <f t="shared" si="20"/>
        <v>1</v>
      </c>
      <c r="E1142" t="s">
        <v>361</v>
      </c>
      <c r="F1142">
        <v>2025</v>
      </c>
    </row>
    <row r="1143" spans="1:6" x14ac:dyDescent="0.3">
      <c r="A1143" t="s">
        <v>364</v>
      </c>
      <c r="B1143" t="str">
        <v>Lavado de tanques</v>
      </c>
      <c r="C1143">
        <v>0</v>
      </c>
      <c r="D1143" t="str">
        <f t="shared" si="20"/>
        <v>1</v>
      </c>
      <c r="E1143" t="s">
        <v>361</v>
      </c>
      <c r="F1143">
        <v>2025</v>
      </c>
    </row>
    <row r="1144" spans="1:6" x14ac:dyDescent="0.3">
      <c r="A1144" t="s">
        <v>364</v>
      </c>
      <c r="B1144" t="str">
        <v>Análisis e informe de agua potable (Laboratorio acreditado por el IDEAM)</v>
      </c>
      <c r="C1144">
        <v>1</v>
      </c>
      <c r="D1144" t="str">
        <f t="shared" si="20"/>
        <v>0</v>
      </c>
      <c r="E1144" t="s">
        <v>361</v>
      </c>
      <c r="F1144">
        <v>2025</v>
      </c>
    </row>
    <row r="1145" spans="1:6" x14ac:dyDescent="0.3">
      <c r="A1145" t="s">
        <v>364</v>
      </c>
      <c r="B1145" t="str">
        <v>Mantenimiento de los filtros de agua de las instalaciones de la sede</v>
      </c>
      <c r="C1145">
        <v>0</v>
      </c>
      <c r="D1145" t="str">
        <f t="shared" si="20"/>
        <v>1</v>
      </c>
      <c r="E1145" t="s">
        <v>361</v>
      </c>
      <c r="F1145">
        <v>2025</v>
      </c>
    </row>
    <row r="1146" spans="1:6" x14ac:dyDescent="0.3">
      <c r="A1146" t="s">
        <v>364</v>
      </c>
      <c r="B1146" t="str">
        <v>Proyectos para la disminuación del impacto ambiental</v>
      </c>
      <c r="C1146">
        <v>0</v>
      </c>
      <c r="D1146" t="str">
        <f t="shared" si="20"/>
        <v>1</v>
      </c>
      <c r="E1146" t="s">
        <v>361</v>
      </c>
      <c r="F1146">
        <v>2025</v>
      </c>
    </row>
    <row r="1147" spans="1:6" x14ac:dyDescent="0.3">
      <c r="A1147" t="s">
        <v>364</v>
      </c>
      <c r="B1147" t="str">
        <v>Campañas de toma de conciencia en el contrato</v>
      </c>
      <c r="C1147">
        <v>0</v>
      </c>
      <c r="D1147" t="str">
        <f t="shared" si="20"/>
        <v>1</v>
      </c>
      <c r="E1147" t="s">
        <v>361</v>
      </c>
      <c r="F1147">
        <v>2025</v>
      </c>
    </row>
    <row r="1148" spans="1:6" x14ac:dyDescent="0.3">
      <c r="A1148" t="s">
        <v>364</v>
      </c>
      <c r="B1148" t="str">
        <v>Charlas o divulgaciones en temas ambientales</v>
      </c>
      <c r="C1148">
        <v>1</v>
      </c>
      <c r="D1148" t="str">
        <f t="shared" si="20"/>
        <v>0</v>
      </c>
      <c r="E1148" t="s">
        <v>361</v>
      </c>
      <c r="F1148">
        <v>2025</v>
      </c>
    </row>
    <row r="1149" spans="1:6" x14ac:dyDescent="0.3">
      <c r="A1149" t="s">
        <v>364</v>
      </c>
      <c r="B1149" t="str">
        <v>Verificación de las revisiones tecnicomecanica de los vehiculos</v>
      </c>
      <c r="C1149">
        <v>0</v>
      </c>
      <c r="D1149" t="str">
        <f t="shared" si="20"/>
        <v>1</v>
      </c>
      <c r="E1149" t="s">
        <v>361</v>
      </c>
      <c r="F1149">
        <v>2025</v>
      </c>
    </row>
    <row r="1150" spans="1:6" x14ac:dyDescent="0.3">
      <c r="A1150" t="s">
        <v>364</v>
      </c>
      <c r="B1150" t="str">
        <v>Verificaciones de las revisiones tecnicomecanicas de las motos</v>
      </c>
      <c r="C1150">
        <v>0</v>
      </c>
      <c r="D1150" t="str">
        <f t="shared" si="20"/>
        <v>1</v>
      </c>
      <c r="E1150" t="s">
        <v>361</v>
      </c>
      <c r="F1150">
        <v>2025</v>
      </c>
    </row>
    <row r="1151" spans="1:6" x14ac:dyDescent="0.3">
      <c r="A1151" t="s">
        <v>364</v>
      </c>
      <c r="B1151" t="str">
        <v>Revisión de la información en la plataforma CAMPRO</v>
      </c>
      <c r="C1151">
        <v>0</v>
      </c>
      <c r="D1151" t="str">
        <f t="shared" si="20"/>
        <v>1</v>
      </c>
      <c r="E1151" t="s">
        <v>361</v>
      </c>
      <c r="F1151">
        <v>2025</v>
      </c>
    </row>
    <row r="1152" spans="1:6" x14ac:dyDescent="0.3">
      <c r="A1152" t="s">
        <v>364</v>
      </c>
      <c r="B1152" t="str">
        <v>Certificación ambiental para la habilitación de centros de diagnostico automotor - CDA</v>
      </c>
      <c r="C1152">
        <v>0</v>
      </c>
      <c r="D1152" t="str">
        <f t="shared" si="20"/>
        <v>1</v>
      </c>
      <c r="E1152" t="s">
        <v>361</v>
      </c>
      <c r="F1152">
        <v>2025</v>
      </c>
    </row>
    <row r="1153" spans="1:6" x14ac:dyDescent="0.3">
      <c r="A1153" t="s">
        <v>364</v>
      </c>
      <c r="B1153" t="str">
        <v>Combustibles</v>
      </c>
      <c r="C1153">
        <v>1</v>
      </c>
      <c r="D1153" t="str">
        <f t="shared" si="20"/>
        <v>0</v>
      </c>
      <c r="E1153" t="s">
        <v>361</v>
      </c>
      <c r="F1153">
        <v>2025</v>
      </c>
    </row>
    <row r="1154" spans="1:6" x14ac:dyDescent="0.3">
      <c r="A1154" t="s">
        <v>364</v>
      </c>
      <c r="B1154" t="str">
        <v>SSL-PM-02-RG-01 Matriz de Identificación sustancia quimica</v>
      </c>
      <c r="C1154">
        <v>1</v>
      </c>
      <c r="D1154" t="str">
        <f t="shared" si="20"/>
        <v>0</v>
      </c>
      <c r="E1154" t="s">
        <v>361</v>
      </c>
      <c r="F1154">
        <v>2025</v>
      </c>
    </row>
    <row r="1155" spans="1:6" x14ac:dyDescent="0.3">
      <c r="A1155" t="s">
        <v>364</v>
      </c>
      <c r="B1155" t="str">
        <v>Matriz de compatibilidad de acuerdo a las sustancias quimicas que se manejan</v>
      </c>
      <c r="C1155">
        <v>0</v>
      </c>
      <c r="D1155" t="str">
        <f t="shared" si="20"/>
        <v>1</v>
      </c>
      <c r="E1155" t="s">
        <v>361</v>
      </c>
      <c r="F1155">
        <v>2025</v>
      </c>
    </row>
    <row r="1156" spans="1:6" x14ac:dyDescent="0.3">
      <c r="A1156" t="s">
        <v>364</v>
      </c>
      <c r="B1156" t="str">
        <v>Verificación del almacenamiento de las sustancias quimicas de acuerdo al Sistema Globalmente Armonizado (Registro fotografico)</v>
      </c>
      <c r="C1156">
        <v>0</v>
      </c>
      <c r="D1156" t="str">
        <f t="shared" si="20"/>
        <v>1</v>
      </c>
      <c r="E1156" t="s">
        <v>361</v>
      </c>
      <c r="F1156">
        <v>2025</v>
      </c>
    </row>
    <row r="1157" spans="1:6" x14ac:dyDescent="0.3">
      <c r="A1157" t="s">
        <v>364</v>
      </c>
      <c r="B1157" t="str">
        <v>SSL-PM-02-RG-02 Etiquetado de las sustancias quimicas en la sede del proyecto (Servicios generales, almacen, TI, entre otras). (Registro fotografico)</v>
      </c>
      <c r="C1157">
        <v>0</v>
      </c>
      <c r="D1157" t="str">
        <f t="shared" si="20"/>
        <v>1</v>
      </c>
      <c r="E1157" t="s">
        <v>361</v>
      </c>
      <c r="F1157">
        <v>2025</v>
      </c>
    </row>
    <row r="1158" spans="1:6" x14ac:dyDescent="0.3">
      <c r="A1158" t="s">
        <v>364</v>
      </c>
      <c r="B1158" t="str">
        <v>Fichas de seguridad que se utilizan en el proyecto (Resolución 773 de 2021 - Decreto 1496 del 2018  y que cumplan de acuerdo a la NTC 4435)</v>
      </c>
      <c r="C1158">
        <v>0</v>
      </c>
      <c r="D1158" t="str">
        <f t="shared" si="20"/>
        <v>1</v>
      </c>
      <c r="E1158" t="s">
        <v>361</v>
      </c>
      <c r="F1158">
        <v>2025</v>
      </c>
    </row>
    <row r="1159" spans="1:6" x14ac:dyDescent="0.3">
      <c r="A1159" t="s">
        <v>364</v>
      </c>
      <c r="B1159" t="str">
        <v xml:space="preserve">SSL-PM-02-RG-02 Etiquetado de las sustancias quimicas en los vehiculos del proyecto  </v>
      </c>
      <c r="C1159">
        <v>0</v>
      </c>
      <c r="D1159" t="str">
        <f t="shared" si="20"/>
        <v>1</v>
      </c>
      <c r="E1159" t="s">
        <v>361</v>
      </c>
      <c r="F1159">
        <v>2025</v>
      </c>
    </row>
    <row r="1160" spans="1:6" x14ac:dyDescent="0.3">
      <c r="A1160" t="s">
        <v>364</v>
      </c>
      <c r="B1160" t="str">
        <v>SSL-PM-02-RG-03 Tarjeta de emergencia (para el transporte de sustancias quimicas)</v>
      </c>
      <c r="C1160">
        <v>0</v>
      </c>
      <c r="D1160" t="str">
        <f t="shared" si="20"/>
        <v>1</v>
      </c>
      <c r="E1160" t="s">
        <v>361</v>
      </c>
      <c r="F1160">
        <v>2025</v>
      </c>
    </row>
    <row r="1161" spans="1:6" x14ac:dyDescent="0.3">
      <c r="A1161" t="s">
        <v>364</v>
      </c>
      <c r="B1161" t="str">
        <v>Cumplimiento al rotulado de los vehiculos que transportan sustancias (Decreto 1609/2002)</v>
      </c>
      <c r="C1161">
        <v>0</v>
      </c>
      <c r="D1161" t="str">
        <f t="shared" si="20"/>
        <v>1</v>
      </c>
      <c r="E1161" t="s">
        <v>361</v>
      </c>
      <c r="F1161">
        <v>2025</v>
      </c>
    </row>
    <row r="1162" spans="1:6" x14ac:dyDescent="0.3">
      <c r="A1162" t="s">
        <v>364</v>
      </c>
      <c r="B1162" t="str">
        <v>SSL-PM-14-RG-05 Guion para el desarrollo del simulacro</v>
      </c>
      <c r="C1162">
        <v>1</v>
      </c>
      <c r="D1162" t="str">
        <f t="shared" si="20"/>
        <v>0</v>
      </c>
      <c r="E1162" t="s">
        <v>361</v>
      </c>
      <c r="F1162">
        <v>2025</v>
      </c>
    </row>
    <row r="1163" spans="1:6" x14ac:dyDescent="0.3">
      <c r="A1163" t="s">
        <v>364</v>
      </c>
      <c r="B1163" t="str">
        <v>SGA-PR-02-RG-03 Informe de simulacro de emergencias ambientales.</v>
      </c>
      <c r="C1163">
        <v>1</v>
      </c>
      <c r="D1163" t="str">
        <f t="shared" ref="D1163:D1223" si="21">IF(C1163=1,"0","1")</f>
        <v>0</v>
      </c>
      <c r="E1163" t="s">
        <v>361</v>
      </c>
      <c r="F1163">
        <v>2025</v>
      </c>
    </row>
    <row r="1164" spans="1:6" x14ac:dyDescent="0.3">
      <c r="A1164" t="s">
        <v>364</v>
      </c>
      <c r="B1164" t="str">
        <v>Documento donde se establece los PONS aplicables al contrato</v>
      </c>
      <c r="C1164">
        <v>1</v>
      </c>
      <c r="D1164" t="str">
        <f t="shared" si="21"/>
        <v>0</v>
      </c>
      <c r="E1164" t="s">
        <v>361</v>
      </c>
      <c r="F1164">
        <v>2025</v>
      </c>
    </row>
    <row r="1165" spans="1:6" x14ac:dyDescent="0.3">
      <c r="A1165" t="s">
        <v>364</v>
      </c>
      <c r="B1165" t="str">
        <v>SGA-PR-02-RG-02 Investigación de causalidad de emergencias ambientales</v>
      </c>
      <c r="C1165">
        <v>0</v>
      </c>
      <c r="D1165" t="str">
        <f t="shared" si="21"/>
        <v>1</v>
      </c>
      <c r="E1165" t="s">
        <v>361</v>
      </c>
      <c r="F1165">
        <v>2025</v>
      </c>
    </row>
    <row r="1166" spans="1:6" x14ac:dyDescent="0.3">
      <c r="A1166" t="s">
        <v>364</v>
      </c>
      <c r="B1166" t="str">
        <v>SGA-PR-02-RG-04 Base de incidentes ambientales</v>
      </c>
      <c r="C1166">
        <v>0</v>
      </c>
      <c r="D1166" t="str">
        <f t="shared" si="21"/>
        <v>1</v>
      </c>
      <c r="E1166" t="s">
        <v>361</v>
      </c>
      <c r="F1166">
        <v>2025</v>
      </c>
    </row>
    <row r="1167" spans="1:6" x14ac:dyDescent="0.3">
      <c r="A1167" t="s">
        <v>364</v>
      </c>
      <c r="B1167" t="str">
        <v>Inducción y reinducción</v>
      </c>
      <c r="C1167">
        <v>0</v>
      </c>
      <c r="D1167" t="str">
        <f t="shared" si="21"/>
        <v>1</v>
      </c>
      <c r="E1167" t="s">
        <v>361</v>
      </c>
      <c r="F1167">
        <v>2025</v>
      </c>
    </row>
    <row r="1168" spans="1:6" x14ac:dyDescent="0.3">
      <c r="A1168" t="s">
        <v>364</v>
      </c>
      <c r="B1168" t="str">
        <v>Inspecciones ambiental en terreno</v>
      </c>
      <c r="C1168">
        <v>1</v>
      </c>
      <c r="D1168" t="str">
        <f t="shared" si="21"/>
        <v>0</v>
      </c>
      <c r="E1168" t="s">
        <v>361</v>
      </c>
      <c r="F1168">
        <v>2025</v>
      </c>
    </row>
    <row r="1169" spans="1:6" x14ac:dyDescent="0.3">
      <c r="A1169" t="s">
        <v>364</v>
      </c>
      <c r="B1169" t="str">
        <v>Inspecciones de kit de derrames</v>
      </c>
      <c r="C1169">
        <v>1</v>
      </c>
      <c r="D1169" t="str">
        <f t="shared" si="21"/>
        <v>0</v>
      </c>
      <c r="E1169" t="s">
        <v>361</v>
      </c>
      <c r="F1169">
        <v>2025</v>
      </c>
    </row>
    <row r="1170" spans="1:6" x14ac:dyDescent="0.3">
      <c r="A1170" t="s">
        <v>364</v>
      </c>
      <c r="B1170" t="str">
        <v>Inspecciones localivas ambientales</v>
      </c>
      <c r="C1170">
        <v>1</v>
      </c>
      <c r="D1170" t="str">
        <f t="shared" si="21"/>
        <v>0</v>
      </c>
      <c r="E1170" t="s">
        <v>361</v>
      </c>
      <c r="F1170">
        <v>2025</v>
      </c>
    </row>
    <row r="1171" spans="1:6" x14ac:dyDescent="0.3">
      <c r="A1171" t="s">
        <v>364</v>
      </c>
      <c r="B1171" t="str">
        <v>Informe del desempeño ambiental del contrato (Indicadores, practicas sostenibles, hallazgos, entre otros)</v>
      </c>
      <c r="C1171">
        <v>0</v>
      </c>
      <c r="D1171" t="str">
        <f t="shared" si="21"/>
        <v>1</v>
      </c>
      <c r="E1171" t="s">
        <v>361</v>
      </c>
      <c r="F1171">
        <v>2025</v>
      </c>
    </row>
    <row r="1172" spans="1:6" x14ac:dyDescent="0.3">
      <c r="A1172" t="s">
        <v>364</v>
      </c>
      <c r="B1172" t="str">
        <v>Comunicación del desempeño ambiental a colaboradores</v>
      </c>
      <c r="C1172">
        <v>0</v>
      </c>
      <c r="D1172" t="str">
        <f t="shared" si="21"/>
        <v>1</v>
      </c>
      <c r="E1172" t="s">
        <v>361</v>
      </c>
      <c r="F1172">
        <v>2025</v>
      </c>
    </row>
    <row r="1173" spans="1:6" x14ac:dyDescent="0.3">
      <c r="A1173" t="s">
        <v>364</v>
      </c>
      <c r="B1173" t="str">
        <v>SGA-PL-01-RG-05 Lista de chequeo de cumplimiento ambiental de proveedores (Sustancias quimicas, Saneamiento básico, Residuos peligrosos, RCD, CDA, Estaciones de servicio, Laboratorios - Cromatografia; entre otros)</v>
      </c>
      <c r="C1173">
        <v>0</v>
      </c>
      <c r="D1173" t="str">
        <f t="shared" si="21"/>
        <v>1</v>
      </c>
      <c r="E1173" t="s">
        <v>361</v>
      </c>
      <c r="F1173">
        <v>2025</v>
      </c>
    </row>
    <row r="1174" spans="1:6" x14ac:dyDescent="0.3">
      <c r="A1174" t="s">
        <v>364</v>
      </c>
      <c r="B1174" t="str">
        <v>Soportes del cumplimiento ambiental de cada proveedor</v>
      </c>
      <c r="C1174">
        <v>0</v>
      </c>
      <c r="D1174" t="str">
        <f t="shared" si="21"/>
        <v>1</v>
      </c>
      <c r="E1174" t="s">
        <v>361</v>
      </c>
      <c r="F1174">
        <v>2025</v>
      </c>
    </row>
    <row r="1175" spans="1:6" x14ac:dyDescent="0.3">
      <c r="A1175" t="s">
        <v>364</v>
      </c>
      <c r="B1175" t="str">
        <v>Seguimiento y Control Acciones Correctivas y Oportunidades de Mejora</v>
      </c>
      <c r="C1175">
        <v>0</v>
      </c>
      <c r="D1175" t="str">
        <f t="shared" si="21"/>
        <v>1</v>
      </c>
      <c r="E1175" t="s">
        <v>361</v>
      </c>
      <c r="F1175">
        <v>2025</v>
      </c>
    </row>
    <row r="1176" spans="1:6" x14ac:dyDescent="0.3">
      <c r="A1176" t="s">
        <v>364</v>
      </c>
      <c r="B1176" t="str">
        <v>Evidencias de cierre de hallazgo</v>
      </c>
      <c r="C1176">
        <v>0</v>
      </c>
      <c r="D1176" t="str">
        <f t="shared" si="21"/>
        <v>1</v>
      </c>
      <c r="E1176" t="s">
        <v>361</v>
      </c>
      <c r="F1176">
        <v>2025</v>
      </c>
    </row>
    <row r="1177" spans="1:6" x14ac:dyDescent="0.3">
      <c r="A1177" t="s">
        <v>364</v>
      </c>
      <c r="B1177" t="str">
        <v>Residuos</v>
      </c>
      <c r="C1177">
        <v>1</v>
      </c>
      <c r="D1177" t="str">
        <f t="shared" si="21"/>
        <v>0</v>
      </c>
      <c r="E1177" t="s">
        <v>361</v>
      </c>
      <c r="F1177">
        <v>2025</v>
      </c>
    </row>
    <row r="1178" spans="1:6" x14ac:dyDescent="0.3">
      <c r="A1178" t="s">
        <v>364</v>
      </c>
      <c r="B1178" t="str">
        <v>Emisiones y combustible</v>
      </c>
      <c r="C1178">
        <v>0</v>
      </c>
      <c r="D1178" t="str">
        <f t="shared" si="21"/>
        <v>1</v>
      </c>
      <c r="E1178" t="s">
        <v>361</v>
      </c>
      <c r="F1178">
        <v>2025</v>
      </c>
    </row>
    <row r="1179" spans="1:6" x14ac:dyDescent="0.3">
      <c r="A1179" t="s">
        <v>364</v>
      </c>
      <c r="B1179" t="str">
        <v>Saneamiento básico</v>
      </c>
      <c r="C1179">
        <v>1</v>
      </c>
      <c r="D1179" t="str">
        <f t="shared" si="21"/>
        <v>0</v>
      </c>
      <c r="E1179" t="s">
        <v>361</v>
      </c>
      <c r="F1179">
        <v>2025</v>
      </c>
    </row>
    <row r="1180" spans="1:6" x14ac:dyDescent="0.3">
      <c r="A1180" t="s">
        <v>364</v>
      </c>
      <c r="B1180" t="str">
        <v>Inspecciones</v>
      </c>
      <c r="C1180">
        <v>1</v>
      </c>
      <c r="D1180" t="str">
        <f t="shared" si="21"/>
        <v>0</v>
      </c>
      <c r="E1180" t="s">
        <v>361</v>
      </c>
      <c r="F1180">
        <v>2025</v>
      </c>
    </row>
    <row r="1181" spans="1:6" x14ac:dyDescent="0.3">
      <c r="A1181" t="s">
        <v>364</v>
      </c>
      <c r="B1181" t="str">
        <v>Practicas</v>
      </c>
      <c r="C1181">
        <v>1</v>
      </c>
      <c r="D1181" t="str">
        <f t="shared" si="21"/>
        <v>0</v>
      </c>
      <c r="E1181" t="s">
        <v>361</v>
      </c>
      <c r="F1181">
        <v>2025</v>
      </c>
    </row>
    <row r="1182" spans="1:6" x14ac:dyDescent="0.3">
      <c r="A1182" t="s">
        <v>364</v>
      </c>
      <c r="B1182" t="str">
        <v>Formaciones</v>
      </c>
      <c r="C1182">
        <v>0</v>
      </c>
      <c r="D1182" t="str">
        <f t="shared" si="21"/>
        <v>1</v>
      </c>
      <c r="E1182" t="s">
        <v>361</v>
      </c>
      <c r="F1182">
        <v>2025</v>
      </c>
    </row>
    <row r="1183" spans="1:6" x14ac:dyDescent="0.3">
      <c r="A1183" t="s">
        <v>364</v>
      </c>
      <c r="B1183" t="str" cm="1">
        <f t="array" ref="B1183:B1241">SUBESTACIONES.!C9:C67</f>
        <v>SIG-MG-01-RG-02 Matriz DOFA</v>
      </c>
      <c r="C1183" cm="1">
        <f t="array" ref="C1183:C1241">SUBESTACIONES.!L9:L67</f>
        <v>1</v>
      </c>
      <c r="D1183" t="str">
        <f t="shared" si="21"/>
        <v>0</v>
      </c>
      <c r="E1183" t="s">
        <v>362</v>
      </c>
      <c r="F1183">
        <v>2025</v>
      </c>
    </row>
    <row r="1184" spans="1:6" x14ac:dyDescent="0.3">
      <c r="A1184" t="s">
        <v>364</v>
      </c>
      <c r="B1184" t="str">
        <v>Matriz de partes interesadas</v>
      </c>
      <c r="C1184">
        <v>1</v>
      </c>
      <c r="D1184" t="str">
        <f t="shared" si="21"/>
        <v>0</v>
      </c>
      <c r="E1184" t="s">
        <v>362</v>
      </c>
      <c r="F1184">
        <v>2025</v>
      </c>
    </row>
    <row r="1185" spans="1:6" x14ac:dyDescent="0.3">
      <c r="A1185" t="s">
        <v>364</v>
      </c>
      <c r="B1185" t="str">
        <v>Matriz de riesgos y oportunidades</v>
      </c>
      <c r="C1185">
        <v>1</v>
      </c>
      <c r="D1185" t="str">
        <f t="shared" si="21"/>
        <v>0</v>
      </c>
      <c r="E1185" t="s">
        <v>362</v>
      </c>
      <c r="F1185">
        <v>2025</v>
      </c>
    </row>
    <row r="1186" spans="1:6" x14ac:dyDescent="0.3">
      <c r="A1186" t="s">
        <v>364</v>
      </c>
      <c r="B1186" t="str">
        <v>Matriz de identificación de aspectos e impactos ambientales</v>
      </c>
      <c r="C1186">
        <v>1</v>
      </c>
      <c r="D1186" t="str">
        <f t="shared" si="21"/>
        <v>0</v>
      </c>
      <c r="E1186" t="s">
        <v>362</v>
      </c>
      <c r="F1186">
        <v>2025</v>
      </c>
    </row>
    <row r="1187" spans="1:6" x14ac:dyDescent="0.3">
      <c r="A1187" t="s">
        <v>364</v>
      </c>
      <c r="B1187" t="str">
        <v>Divulgación de la Matriz de identificación de aspectos e impactos ambientales</v>
      </c>
      <c r="C1187">
        <v>1</v>
      </c>
      <c r="D1187" t="str">
        <f t="shared" si="21"/>
        <v>0</v>
      </c>
      <c r="E1187" t="s">
        <v>362</v>
      </c>
      <c r="F1187">
        <v>2025</v>
      </c>
    </row>
    <row r="1188" spans="1:6" x14ac:dyDescent="0.3">
      <c r="A1188" t="s">
        <v>364</v>
      </c>
      <c r="B1188" t="str">
        <v>Presupuesto para la implementación del Sistema de Gestión Ambiental</v>
      </c>
      <c r="C1188">
        <v>1</v>
      </c>
      <c r="D1188" t="str">
        <f t="shared" si="21"/>
        <v>0</v>
      </c>
      <c r="E1188" t="s">
        <v>362</v>
      </c>
      <c r="F1188">
        <v>2025</v>
      </c>
    </row>
    <row r="1189" spans="1:6" x14ac:dyDescent="0.3">
      <c r="A1189" t="s">
        <v>364</v>
      </c>
      <c r="B1189" t="str">
        <v>Matriz de comunicaciones externas</v>
      </c>
      <c r="C1189">
        <v>1</v>
      </c>
      <c r="D1189" t="str">
        <f t="shared" si="21"/>
        <v>0</v>
      </c>
      <c r="E1189" t="s">
        <v>362</v>
      </c>
      <c r="F1189">
        <v>2025</v>
      </c>
    </row>
    <row r="1190" spans="1:6" x14ac:dyDescent="0.3">
      <c r="A1190" t="s">
        <v>364</v>
      </c>
      <c r="B1190" t="str">
        <v>Verificación de las instalaciones del centro de acopio</v>
      </c>
      <c r="C1190">
        <v>1</v>
      </c>
      <c r="D1190" t="str">
        <f t="shared" si="21"/>
        <v>0</v>
      </c>
      <c r="E1190" t="s">
        <v>362</v>
      </c>
      <c r="F1190">
        <v>2025</v>
      </c>
    </row>
    <row r="1191" spans="1:6" x14ac:dyDescent="0.3">
      <c r="A1191" t="s">
        <v>364</v>
      </c>
      <c r="B1191" t="str">
        <v xml:space="preserve">Aforo de residuos ordinarios </v>
      </c>
      <c r="C1191">
        <v>1</v>
      </c>
      <c r="D1191" t="str">
        <f t="shared" si="21"/>
        <v>0</v>
      </c>
      <c r="E1191" t="s">
        <v>362</v>
      </c>
      <c r="F1191">
        <v>2025</v>
      </c>
    </row>
    <row r="1192" spans="1:6" x14ac:dyDescent="0.3">
      <c r="A1192" t="s">
        <v>364</v>
      </c>
      <c r="B1192" t="str">
        <v>Orden y aseo del centro de acopio</v>
      </c>
      <c r="C1192">
        <v>1</v>
      </c>
      <c r="D1192" t="str">
        <f t="shared" si="21"/>
        <v>0</v>
      </c>
      <c r="E1192" t="s">
        <v>362</v>
      </c>
      <c r="F1192">
        <v>2025</v>
      </c>
    </row>
    <row r="1193" spans="1:6" x14ac:dyDescent="0.3">
      <c r="A1193" t="s">
        <v>364</v>
      </c>
      <c r="B1193" t="str">
        <v>Recolección de residuos aprovechables (SGA-PM-01-RG-02 Venta de material reciclable y/o donación)</v>
      </c>
      <c r="C1193">
        <v>0</v>
      </c>
      <c r="D1193" t="str">
        <f t="shared" si="21"/>
        <v>1</v>
      </c>
      <c r="E1193" t="s">
        <v>362</v>
      </c>
      <c r="F1193">
        <v>2025</v>
      </c>
    </row>
    <row r="1194" spans="1:6" x14ac:dyDescent="0.3">
      <c r="A1194" t="s">
        <v>364</v>
      </c>
      <c r="B1194" t="str">
        <v xml:space="preserve">Licencias de empresas de recolección , transporte y disposición de residuos peligrosos </v>
      </c>
      <c r="C1194">
        <v>0</v>
      </c>
      <c r="D1194" t="str">
        <f t="shared" si="21"/>
        <v>1</v>
      </c>
      <c r="E1194" t="s">
        <v>362</v>
      </c>
      <c r="F1194">
        <v>2025</v>
      </c>
    </row>
    <row r="1195" spans="1:6" x14ac:dyDescent="0.3">
      <c r="A1195" t="s">
        <v>364</v>
      </c>
      <c r="B1195" t="str">
        <v>Recoleccción de residuos peligrosos (SGA-PL-02-RG-01 Entrega y verificación  de residuos peligrosos)</v>
      </c>
      <c r="C1195">
        <v>1</v>
      </c>
      <c r="D1195" t="str">
        <f t="shared" si="21"/>
        <v>0</v>
      </c>
      <c r="E1195" t="s">
        <v>362</v>
      </c>
      <c r="F1195">
        <v>2025</v>
      </c>
    </row>
    <row r="1196" spans="1:6" x14ac:dyDescent="0.3">
      <c r="A1196" t="s">
        <v>364</v>
      </c>
      <c r="B1196" t="str">
        <v>Manifiestos de carga</v>
      </c>
      <c r="C1196">
        <v>1</v>
      </c>
      <c r="D1196" t="str">
        <f t="shared" si="21"/>
        <v>0</v>
      </c>
      <c r="E1196" t="s">
        <v>362</v>
      </c>
      <c r="F1196">
        <v>2025</v>
      </c>
    </row>
    <row r="1197" spans="1:6" x14ac:dyDescent="0.3">
      <c r="A1197" t="s">
        <v>364</v>
      </c>
      <c r="B1197" t="str">
        <v xml:space="preserve">Recolección de aguas residuales de baños portatiles </v>
      </c>
      <c r="C1197">
        <v>1</v>
      </c>
      <c r="D1197" t="str">
        <f t="shared" si="21"/>
        <v>0</v>
      </c>
      <c r="E1197" t="s">
        <v>362</v>
      </c>
      <c r="F1197">
        <v>2025</v>
      </c>
    </row>
    <row r="1198" spans="1:6" x14ac:dyDescent="0.3">
      <c r="A1198" t="s">
        <v>364</v>
      </c>
      <c r="B1198" t="str">
        <v>Actualización del registro SGA-PM-01-RG-01 Control de generación y disposición de residuos</v>
      </c>
      <c r="C1198">
        <v>1</v>
      </c>
      <c r="D1198" t="str">
        <f t="shared" si="21"/>
        <v>0</v>
      </c>
      <c r="E1198" t="s">
        <v>362</v>
      </c>
      <c r="F1198">
        <v>2025</v>
      </c>
    </row>
    <row r="1199" spans="1:6" x14ac:dyDescent="0.3">
      <c r="A1199" t="s">
        <v>364</v>
      </c>
      <c r="B1199" t="str">
        <v xml:space="preserve">Licencias y certificados de disposición final de los talleres que realizan mantenimiento a los vehiculos </v>
      </c>
      <c r="C1199">
        <v>0</v>
      </c>
      <c r="D1199" t="str">
        <f t="shared" si="21"/>
        <v>1</v>
      </c>
      <c r="E1199" t="s">
        <v>362</v>
      </c>
      <c r="F1199">
        <v>2025</v>
      </c>
    </row>
    <row r="1200" spans="1:6" x14ac:dyDescent="0.3">
      <c r="A1200" t="s">
        <v>364</v>
      </c>
      <c r="B1200" t="str">
        <v>Control de plagas (roedores)</v>
      </c>
      <c r="C1200">
        <v>0</v>
      </c>
      <c r="D1200" t="str">
        <f t="shared" si="21"/>
        <v>1</v>
      </c>
      <c r="E1200" t="s">
        <v>362</v>
      </c>
      <c r="F1200">
        <v>2025</v>
      </c>
    </row>
    <row r="1201" spans="1:6" x14ac:dyDescent="0.3">
      <c r="A1201" t="s">
        <v>364</v>
      </c>
      <c r="B1201" t="str">
        <v>Fumigación general (Vectores)</v>
      </c>
      <c r="C1201">
        <v>0</v>
      </c>
      <c r="D1201" t="str">
        <f t="shared" si="21"/>
        <v>1</v>
      </c>
      <c r="E1201" t="s">
        <v>362</v>
      </c>
      <c r="F1201">
        <v>2025</v>
      </c>
    </row>
    <row r="1202" spans="1:6" x14ac:dyDescent="0.3">
      <c r="A1202" t="s">
        <v>364</v>
      </c>
      <c r="B1202" t="str">
        <v>Lavado de tanques</v>
      </c>
      <c r="C1202">
        <v>0</v>
      </c>
      <c r="D1202" t="str">
        <f t="shared" si="21"/>
        <v>1</v>
      </c>
      <c r="E1202" t="s">
        <v>362</v>
      </c>
      <c r="F1202">
        <v>2025</v>
      </c>
    </row>
    <row r="1203" spans="1:6" x14ac:dyDescent="0.3">
      <c r="A1203" t="s">
        <v>364</v>
      </c>
      <c r="B1203" t="str">
        <v>Análisis e informe de agua potable (Laboratorio acreditado por el IDEAM)</v>
      </c>
      <c r="C1203">
        <v>0</v>
      </c>
      <c r="D1203" t="str">
        <f t="shared" si="21"/>
        <v>1</v>
      </c>
      <c r="E1203" t="s">
        <v>362</v>
      </c>
      <c r="F1203">
        <v>2025</v>
      </c>
    </row>
    <row r="1204" spans="1:6" x14ac:dyDescent="0.3">
      <c r="A1204" t="s">
        <v>364</v>
      </c>
      <c r="B1204" t="str">
        <v>Mantenimiento de los filtros de agua de las instalaciones de la sede</v>
      </c>
      <c r="C1204">
        <v>1</v>
      </c>
      <c r="D1204" t="str">
        <f t="shared" si="21"/>
        <v>0</v>
      </c>
      <c r="E1204" t="s">
        <v>362</v>
      </c>
      <c r="F1204">
        <v>2025</v>
      </c>
    </row>
    <row r="1205" spans="1:6" x14ac:dyDescent="0.3">
      <c r="A1205" t="s">
        <v>364</v>
      </c>
      <c r="B1205" t="str">
        <v>Proyectos para la disminuación del impacto ambiental</v>
      </c>
      <c r="C1205">
        <v>0</v>
      </c>
      <c r="D1205" t="str">
        <f t="shared" si="21"/>
        <v>1</v>
      </c>
      <c r="E1205" t="s">
        <v>362</v>
      </c>
      <c r="F1205">
        <v>2025</v>
      </c>
    </row>
    <row r="1206" spans="1:6" x14ac:dyDescent="0.3">
      <c r="A1206" t="s">
        <v>364</v>
      </c>
      <c r="B1206" t="str">
        <v>Campañas de toma de conciencia en el contrato</v>
      </c>
      <c r="C1206">
        <v>0</v>
      </c>
      <c r="D1206" t="str">
        <f t="shared" si="21"/>
        <v>1</v>
      </c>
      <c r="E1206" t="s">
        <v>362</v>
      </c>
      <c r="F1206">
        <v>2025</v>
      </c>
    </row>
    <row r="1207" spans="1:6" x14ac:dyDescent="0.3">
      <c r="A1207" t="s">
        <v>364</v>
      </c>
      <c r="B1207" t="str">
        <v>Charlas o divulgaciones en temas ambientales</v>
      </c>
      <c r="C1207">
        <v>1</v>
      </c>
      <c r="D1207" t="str">
        <f t="shared" si="21"/>
        <v>0</v>
      </c>
      <c r="E1207" t="s">
        <v>362</v>
      </c>
      <c r="F1207">
        <v>2025</v>
      </c>
    </row>
    <row r="1208" spans="1:6" x14ac:dyDescent="0.3">
      <c r="A1208" t="s">
        <v>364</v>
      </c>
      <c r="B1208" t="str">
        <v>Verificación de las revisiones tecnicomecanica de los vehiculos</v>
      </c>
      <c r="C1208">
        <v>0</v>
      </c>
      <c r="D1208" t="str">
        <f t="shared" si="21"/>
        <v>1</v>
      </c>
      <c r="E1208" t="s">
        <v>362</v>
      </c>
      <c r="F1208">
        <v>2025</v>
      </c>
    </row>
    <row r="1209" spans="1:6" x14ac:dyDescent="0.3">
      <c r="A1209" t="s">
        <v>364</v>
      </c>
      <c r="B1209" t="str">
        <v>Verificaciones de las revisiones tecnicomecanicas de las motos</v>
      </c>
      <c r="C1209">
        <v>0</v>
      </c>
      <c r="D1209" t="str">
        <f t="shared" si="21"/>
        <v>1</v>
      </c>
      <c r="E1209" t="s">
        <v>362</v>
      </c>
      <c r="F1209">
        <v>2025</v>
      </c>
    </row>
    <row r="1210" spans="1:6" x14ac:dyDescent="0.3">
      <c r="A1210" t="s">
        <v>364</v>
      </c>
      <c r="B1210" t="str">
        <v>Revisión de la información en la plataforma CAMPRO</v>
      </c>
      <c r="C1210">
        <v>0</v>
      </c>
      <c r="D1210" t="str">
        <f t="shared" si="21"/>
        <v>1</v>
      </c>
      <c r="E1210" t="s">
        <v>362</v>
      </c>
      <c r="F1210">
        <v>2025</v>
      </c>
    </row>
    <row r="1211" spans="1:6" x14ac:dyDescent="0.3">
      <c r="A1211" t="s">
        <v>364</v>
      </c>
      <c r="B1211" t="str">
        <v>Certificación ambiental para la habilitación de centros de diagnostico automotor - CDA</v>
      </c>
      <c r="C1211">
        <v>0</v>
      </c>
      <c r="D1211" t="str">
        <f t="shared" si="21"/>
        <v>1</v>
      </c>
      <c r="E1211" t="s">
        <v>362</v>
      </c>
      <c r="F1211">
        <v>2025</v>
      </c>
    </row>
    <row r="1212" spans="1:6" x14ac:dyDescent="0.3">
      <c r="A1212" t="s">
        <v>364</v>
      </c>
      <c r="B1212" t="str">
        <v>Combustibles</v>
      </c>
      <c r="C1212">
        <v>1</v>
      </c>
      <c r="D1212" t="str">
        <f t="shared" si="21"/>
        <v>0</v>
      </c>
      <c r="E1212" t="s">
        <v>362</v>
      </c>
      <c r="F1212">
        <v>2025</v>
      </c>
    </row>
    <row r="1213" spans="1:6" x14ac:dyDescent="0.3">
      <c r="A1213" t="s">
        <v>364</v>
      </c>
      <c r="B1213" t="str">
        <v>SSL-PM-02-RG-01 Matriz de Identificación sustancia quimica</v>
      </c>
      <c r="C1213">
        <v>1</v>
      </c>
      <c r="D1213" t="str">
        <f t="shared" si="21"/>
        <v>0</v>
      </c>
      <c r="E1213" t="s">
        <v>362</v>
      </c>
      <c r="F1213">
        <v>2025</v>
      </c>
    </row>
    <row r="1214" spans="1:6" x14ac:dyDescent="0.3">
      <c r="A1214" t="s">
        <v>364</v>
      </c>
      <c r="B1214" t="str">
        <v>Matriz de compatibilidad de acuerdo a las sustancias quimicas que se manejan</v>
      </c>
      <c r="C1214">
        <v>0</v>
      </c>
      <c r="D1214" t="str">
        <f t="shared" si="21"/>
        <v>1</v>
      </c>
      <c r="E1214" t="s">
        <v>362</v>
      </c>
      <c r="F1214">
        <v>2025</v>
      </c>
    </row>
    <row r="1215" spans="1:6" x14ac:dyDescent="0.3">
      <c r="A1215" t="s">
        <v>364</v>
      </c>
      <c r="B1215" t="str">
        <v>Verificación del almacenamiento de las sustancias quimicas de acuerdo al Sistema Globalmente Armonizado (Registro fotografico)</v>
      </c>
      <c r="C1215">
        <v>0</v>
      </c>
      <c r="D1215" t="str">
        <f t="shared" si="21"/>
        <v>1</v>
      </c>
      <c r="E1215" t="s">
        <v>362</v>
      </c>
      <c r="F1215">
        <v>2025</v>
      </c>
    </row>
    <row r="1216" spans="1:6" x14ac:dyDescent="0.3">
      <c r="A1216" t="s">
        <v>364</v>
      </c>
      <c r="B1216" t="str">
        <v>SSL-PM-02-RG-02 Etiquetado de las sustancias quimicas en la sede del proyecto (Servicios generales, almacen, TI, entre otras). (Registro fotografico)</v>
      </c>
      <c r="C1216">
        <v>0</v>
      </c>
      <c r="D1216" t="str">
        <f t="shared" si="21"/>
        <v>1</v>
      </c>
      <c r="E1216" t="s">
        <v>362</v>
      </c>
      <c r="F1216">
        <v>2025</v>
      </c>
    </row>
    <row r="1217" spans="1:6" x14ac:dyDescent="0.3">
      <c r="A1217" t="s">
        <v>364</v>
      </c>
      <c r="B1217" t="str">
        <v>Fichas de seguridad que se utilizan en el proyecto (Resolución 773 de 2021 - Decreto 1496 del 2018  y que cumplan de acuerdo a la NTC 4435)</v>
      </c>
      <c r="C1217">
        <v>0</v>
      </c>
      <c r="D1217" t="str">
        <f t="shared" si="21"/>
        <v>1</v>
      </c>
      <c r="E1217" t="s">
        <v>362</v>
      </c>
      <c r="F1217">
        <v>2025</v>
      </c>
    </row>
    <row r="1218" spans="1:6" x14ac:dyDescent="0.3">
      <c r="A1218" t="s">
        <v>364</v>
      </c>
      <c r="B1218" t="str">
        <v xml:space="preserve">SSL-PM-02-RG-02 Etiquetado de las sustancias quimicas en los vehiculos del proyecto  </v>
      </c>
      <c r="C1218">
        <v>0</v>
      </c>
      <c r="D1218" t="str">
        <f t="shared" si="21"/>
        <v>1</v>
      </c>
      <c r="E1218" t="s">
        <v>362</v>
      </c>
      <c r="F1218">
        <v>2025</v>
      </c>
    </row>
    <row r="1219" spans="1:6" x14ac:dyDescent="0.3">
      <c r="A1219" t="s">
        <v>364</v>
      </c>
      <c r="B1219" t="str">
        <v>SSL-PM-02-RG-03 Tarjeta de emergencia (para el transporte de sustancias quimicas)</v>
      </c>
      <c r="C1219">
        <v>0</v>
      </c>
      <c r="D1219" t="str">
        <f t="shared" si="21"/>
        <v>1</v>
      </c>
      <c r="E1219" t="s">
        <v>362</v>
      </c>
      <c r="F1219">
        <v>2025</v>
      </c>
    </row>
    <row r="1220" spans="1:6" x14ac:dyDescent="0.3">
      <c r="A1220" t="s">
        <v>364</v>
      </c>
      <c r="B1220" t="str">
        <v>Cumplimiento al rotulado de los vehiculos que transportan sustancias (Decreto 1609/2002)</v>
      </c>
      <c r="C1220">
        <v>0</v>
      </c>
      <c r="D1220" t="str">
        <f t="shared" si="21"/>
        <v>1</v>
      </c>
      <c r="E1220" t="s">
        <v>362</v>
      </c>
      <c r="F1220">
        <v>2025</v>
      </c>
    </row>
    <row r="1221" spans="1:6" x14ac:dyDescent="0.3">
      <c r="A1221" t="s">
        <v>364</v>
      </c>
      <c r="B1221" t="str">
        <v>SSL-PM-14-RG-05 Guion para el desarrollo del simulacro</v>
      </c>
      <c r="C1221">
        <v>1</v>
      </c>
      <c r="D1221" t="str">
        <f t="shared" si="21"/>
        <v>0</v>
      </c>
      <c r="E1221" t="s">
        <v>362</v>
      </c>
      <c r="F1221">
        <v>2025</v>
      </c>
    </row>
    <row r="1222" spans="1:6" x14ac:dyDescent="0.3">
      <c r="A1222" t="s">
        <v>364</v>
      </c>
      <c r="B1222" t="str">
        <v>SGA-PR-02-RG-03 Informe de simulacro de emergencias ambientales.</v>
      </c>
      <c r="C1222">
        <v>0</v>
      </c>
      <c r="D1222" t="str">
        <f t="shared" si="21"/>
        <v>1</v>
      </c>
      <c r="E1222" t="s">
        <v>362</v>
      </c>
      <c r="F1222">
        <v>2025</v>
      </c>
    </row>
    <row r="1223" spans="1:6" x14ac:dyDescent="0.3">
      <c r="A1223" t="s">
        <v>364</v>
      </c>
      <c r="B1223" t="str">
        <v>Documento donde se establece los PONS aplicables al contrato</v>
      </c>
      <c r="C1223">
        <v>0</v>
      </c>
      <c r="D1223" t="str">
        <f t="shared" si="21"/>
        <v>1</v>
      </c>
      <c r="E1223" t="s">
        <v>362</v>
      </c>
      <c r="F1223">
        <v>2025</v>
      </c>
    </row>
    <row r="1224" spans="1:6" x14ac:dyDescent="0.3">
      <c r="A1224" t="s">
        <v>364</v>
      </c>
      <c r="B1224" t="str">
        <v>SGA-PR-02-RG-02 Investigación de causalidad de emergencias ambientales</v>
      </c>
      <c r="C1224">
        <v>0</v>
      </c>
      <c r="D1224" t="str">
        <f t="shared" ref="D1224:D1284" si="22">IF(C1224=1,"0","1")</f>
        <v>1</v>
      </c>
      <c r="E1224" t="s">
        <v>362</v>
      </c>
      <c r="F1224">
        <v>2025</v>
      </c>
    </row>
    <row r="1225" spans="1:6" x14ac:dyDescent="0.3">
      <c r="A1225" t="s">
        <v>364</v>
      </c>
      <c r="B1225" t="str">
        <v>SGA-PR-02-RG-04 Base de incidentes ambientales</v>
      </c>
      <c r="C1225">
        <v>0</v>
      </c>
      <c r="D1225" t="str">
        <f t="shared" si="22"/>
        <v>1</v>
      </c>
      <c r="E1225" t="s">
        <v>362</v>
      </c>
      <c r="F1225">
        <v>2025</v>
      </c>
    </row>
    <row r="1226" spans="1:6" x14ac:dyDescent="0.3">
      <c r="A1226" t="s">
        <v>364</v>
      </c>
      <c r="B1226" t="str">
        <v>Inducción y reinducción</v>
      </c>
      <c r="C1226">
        <v>0</v>
      </c>
      <c r="D1226" t="str">
        <f t="shared" si="22"/>
        <v>1</v>
      </c>
      <c r="E1226" t="s">
        <v>362</v>
      </c>
      <c r="F1226">
        <v>2025</v>
      </c>
    </row>
    <row r="1227" spans="1:6" x14ac:dyDescent="0.3">
      <c r="A1227" t="s">
        <v>364</v>
      </c>
      <c r="B1227" t="str">
        <v>Inspecciones ambiental en terreno</v>
      </c>
      <c r="C1227">
        <v>1</v>
      </c>
      <c r="D1227" t="str">
        <f t="shared" si="22"/>
        <v>0</v>
      </c>
      <c r="E1227" t="s">
        <v>362</v>
      </c>
      <c r="F1227">
        <v>2025</v>
      </c>
    </row>
    <row r="1228" spans="1:6" x14ac:dyDescent="0.3">
      <c r="A1228" t="s">
        <v>364</v>
      </c>
      <c r="B1228" t="str">
        <v>Inspecciones de kit de derrames</v>
      </c>
      <c r="C1228">
        <v>1</v>
      </c>
      <c r="D1228" t="str">
        <f t="shared" si="22"/>
        <v>0</v>
      </c>
      <c r="E1228" t="s">
        <v>362</v>
      </c>
      <c r="F1228">
        <v>2025</v>
      </c>
    </row>
    <row r="1229" spans="1:6" x14ac:dyDescent="0.3">
      <c r="A1229" t="s">
        <v>364</v>
      </c>
      <c r="B1229" t="str">
        <v>Inspecciones localivas ambientales</v>
      </c>
      <c r="C1229">
        <v>1</v>
      </c>
      <c r="D1229" t="str">
        <f t="shared" si="22"/>
        <v>0</v>
      </c>
      <c r="E1229" t="s">
        <v>362</v>
      </c>
      <c r="F1229">
        <v>2025</v>
      </c>
    </row>
    <row r="1230" spans="1:6" x14ac:dyDescent="0.3">
      <c r="A1230" t="s">
        <v>364</v>
      </c>
      <c r="B1230" t="str">
        <v>Informe del desempeño ambiental del contrato (Indicadores, practicas sostenibles, hallazgos, entre otros)</v>
      </c>
      <c r="C1230">
        <v>0</v>
      </c>
      <c r="D1230" t="str">
        <f t="shared" si="22"/>
        <v>1</v>
      </c>
      <c r="E1230" t="s">
        <v>362</v>
      </c>
      <c r="F1230">
        <v>2025</v>
      </c>
    </row>
    <row r="1231" spans="1:6" x14ac:dyDescent="0.3">
      <c r="A1231" t="s">
        <v>364</v>
      </c>
      <c r="B1231" t="str">
        <v>Comunicación del desempeño ambiental a colaboradores</v>
      </c>
      <c r="C1231" t="str">
        <v xml:space="preserve"> </v>
      </c>
      <c r="D1231" t="str">
        <f t="shared" si="22"/>
        <v>1</v>
      </c>
      <c r="E1231" t="s">
        <v>362</v>
      </c>
      <c r="F1231">
        <v>2025</v>
      </c>
    </row>
    <row r="1232" spans="1:6" x14ac:dyDescent="0.3">
      <c r="A1232" t="s">
        <v>364</v>
      </c>
      <c r="B1232" t="str">
        <v>SGA-PL-01-RG-05 Lista de chequeo de cumplimiento ambiental de proveedores (Sustancias quimicas, Saneamiento básico, Residuos peligrosos, RCD, CDA, Estaciones de servicio, Laboratorios - Cromatografia; entre otros)</v>
      </c>
      <c r="C1232">
        <v>0</v>
      </c>
      <c r="D1232" t="str">
        <f t="shared" si="22"/>
        <v>1</v>
      </c>
      <c r="E1232" t="s">
        <v>362</v>
      </c>
      <c r="F1232">
        <v>2025</v>
      </c>
    </row>
    <row r="1233" spans="1:6" x14ac:dyDescent="0.3">
      <c r="A1233" t="s">
        <v>364</v>
      </c>
      <c r="B1233" t="str">
        <v>Soportes del cumplimiento ambiental de cada proveedor</v>
      </c>
      <c r="C1233">
        <v>0</v>
      </c>
      <c r="D1233" t="str">
        <f t="shared" si="22"/>
        <v>1</v>
      </c>
      <c r="E1233" t="s">
        <v>362</v>
      </c>
      <c r="F1233">
        <v>2025</v>
      </c>
    </row>
    <row r="1234" spans="1:6" x14ac:dyDescent="0.3">
      <c r="A1234" t="s">
        <v>364</v>
      </c>
      <c r="B1234" t="str">
        <v>Seguimiento y Control Acciones Correctivas y Oportunidades de Mejora</v>
      </c>
      <c r="C1234">
        <v>1</v>
      </c>
      <c r="D1234" t="str">
        <f t="shared" si="22"/>
        <v>0</v>
      </c>
      <c r="E1234" t="s">
        <v>362</v>
      </c>
      <c r="F1234">
        <v>2025</v>
      </c>
    </row>
    <row r="1235" spans="1:6" x14ac:dyDescent="0.3">
      <c r="A1235" t="s">
        <v>364</v>
      </c>
      <c r="B1235" t="str">
        <v>Evidencias de cierre de hallazgo</v>
      </c>
      <c r="C1235">
        <v>0</v>
      </c>
      <c r="D1235" t="str">
        <f t="shared" si="22"/>
        <v>1</v>
      </c>
      <c r="E1235" t="s">
        <v>362</v>
      </c>
      <c r="F1235">
        <v>2025</v>
      </c>
    </row>
    <row r="1236" spans="1:6" x14ac:dyDescent="0.3">
      <c r="A1236" t="s">
        <v>364</v>
      </c>
      <c r="B1236" t="str">
        <v>Residuos</v>
      </c>
      <c r="C1236">
        <v>1</v>
      </c>
      <c r="D1236" t="str">
        <f t="shared" si="22"/>
        <v>0</v>
      </c>
      <c r="E1236" t="s">
        <v>362</v>
      </c>
      <c r="F1236">
        <v>2025</v>
      </c>
    </row>
    <row r="1237" spans="1:6" x14ac:dyDescent="0.3">
      <c r="A1237" t="s">
        <v>364</v>
      </c>
      <c r="B1237" t="str">
        <v>Emisiones y combustible</v>
      </c>
      <c r="C1237">
        <v>0</v>
      </c>
      <c r="D1237" t="str">
        <f t="shared" si="22"/>
        <v>1</v>
      </c>
      <c r="E1237" t="s">
        <v>362</v>
      </c>
      <c r="F1237">
        <v>2025</v>
      </c>
    </row>
    <row r="1238" spans="1:6" x14ac:dyDescent="0.3">
      <c r="A1238" t="s">
        <v>364</v>
      </c>
      <c r="B1238" t="str">
        <v>Saneamiento básico</v>
      </c>
      <c r="C1238">
        <v>0</v>
      </c>
      <c r="D1238" t="str">
        <f t="shared" si="22"/>
        <v>1</v>
      </c>
      <c r="E1238" t="s">
        <v>362</v>
      </c>
      <c r="F1238">
        <v>2025</v>
      </c>
    </row>
    <row r="1239" spans="1:6" x14ac:dyDescent="0.3">
      <c r="A1239" t="s">
        <v>364</v>
      </c>
      <c r="B1239" t="str">
        <v>Inspecciones</v>
      </c>
      <c r="C1239">
        <v>0</v>
      </c>
      <c r="D1239" t="str">
        <f t="shared" si="22"/>
        <v>1</v>
      </c>
      <c r="E1239" t="s">
        <v>362</v>
      </c>
      <c r="F1239">
        <v>2025</v>
      </c>
    </row>
    <row r="1240" spans="1:6" x14ac:dyDescent="0.3">
      <c r="A1240" t="s">
        <v>364</v>
      </c>
      <c r="B1240" t="str">
        <v>Practicas</v>
      </c>
      <c r="C1240">
        <v>0</v>
      </c>
      <c r="D1240" t="str">
        <f t="shared" si="22"/>
        <v>1</v>
      </c>
      <c r="E1240" t="s">
        <v>362</v>
      </c>
      <c r="F1240">
        <v>2025</v>
      </c>
    </row>
    <row r="1241" spans="1:6" x14ac:dyDescent="0.3">
      <c r="A1241" t="s">
        <v>364</v>
      </c>
      <c r="B1241" t="str">
        <v>Formaciones</v>
      </c>
      <c r="C1241">
        <v>0</v>
      </c>
      <c r="D1241" t="str">
        <f t="shared" si="22"/>
        <v>1</v>
      </c>
      <c r="E1241" t="s">
        <v>362</v>
      </c>
      <c r="F1241">
        <v>2025</v>
      </c>
    </row>
    <row r="1242" spans="1:6" x14ac:dyDescent="0.3">
      <c r="A1242" t="s">
        <v>364</v>
      </c>
      <c r="B1242" t="str" cm="1">
        <f t="array" ref="B1242:B1300">SUBESTACIONES.!C9:C67</f>
        <v>SIG-MG-01-RG-02 Matriz DOFA</v>
      </c>
      <c r="C1242" cm="1">
        <f t="array" ref="C1242:C1300">SUBESTACIONES.!M9:M67</f>
        <v>1</v>
      </c>
      <c r="D1242" t="str">
        <f t="shared" si="22"/>
        <v>0</v>
      </c>
      <c r="E1242" t="s">
        <v>363</v>
      </c>
      <c r="F1242">
        <v>2025</v>
      </c>
    </row>
    <row r="1243" spans="1:6" x14ac:dyDescent="0.3">
      <c r="A1243" t="s">
        <v>364</v>
      </c>
      <c r="B1243" t="str">
        <v>Matriz de partes interesadas</v>
      </c>
      <c r="C1243">
        <v>1</v>
      </c>
      <c r="D1243" t="str">
        <f t="shared" si="22"/>
        <v>0</v>
      </c>
      <c r="E1243" t="s">
        <v>363</v>
      </c>
      <c r="F1243">
        <v>2025</v>
      </c>
    </row>
    <row r="1244" spans="1:6" x14ac:dyDescent="0.3">
      <c r="A1244" t="s">
        <v>364</v>
      </c>
      <c r="B1244" t="str">
        <v>Matriz de riesgos y oportunidades</v>
      </c>
      <c r="C1244">
        <v>1</v>
      </c>
      <c r="D1244" t="str">
        <f t="shared" si="22"/>
        <v>0</v>
      </c>
      <c r="E1244" t="s">
        <v>363</v>
      </c>
      <c r="F1244">
        <v>2025</v>
      </c>
    </row>
    <row r="1245" spans="1:6" x14ac:dyDescent="0.3">
      <c r="A1245" t="s">
        <v>364</v>
      </c>
      <c r="B1245" t="str">
        <v>Matriz de identificación de aspectos e impactos ambientales</v>
      </c>
      <c r="C1245">
        <v>1</v>
      </c>
      <c r="D1245" t="str">
        <f t="shared" si="22"/>
        <v>0</v>
      </c>
      <c r="E1245" t="s">
        <v>363</v>
      </c>
      <c r="F1245">
        <v>2025</v>
      </c>
    </row>
    <row r="1246" spans="1:6" x14ac:dyDescent="0.3">
      <c r="A1246" t="s">
        <v>364</v>
      </c>
      <c r="B1246" t="str">
        <v>Divulgación de la Matriz de identificación de aspectos e impactos ambientales</v>
      </c>
      <c r="C1246">
        <v>1</v>
      </c>
      <c r="D1246" t="str">
        <f t="shared" si="22"/>
        <v>0</v>
      </c>
      <c r="E1246" t="s">
        <v>363</v>
      </c>
      <c r="F1246">
        <v>2025</v>
      </c>
    </row>
    <row r="1247" spans="1:6" x14ac:dyDescent="0.3">
      <c r="A1247" t="s">
        <v>364</v>
      </c>
      <c r="B1247" t="str">
        <v>Presupuesto para la implementación del Sistema de Gestión Ambiental</v>
      </c>
      <c r="C1247">
        <v>1</v>
      </c>
      <c r="D1247" t="str">
        <f t="shared" si="22"/>
        <v>0</v>
      </c>
      <c r="E1247" t="s">
        <v>363</v>
      </c>
      <c r="F1247">
        <v>2025</v>
      </c>
    </row>
    <row r="1248" spans="1:6" x14ac:dyDescent="0.3">
      <c r="A1248" t="s">
        <v>364</v>
      </c>
      <c r="B1248" t="str">
        <v>Matriz de comunicaciones externas</v>
      </c>
      <c r="C1248">
        <v>1</v>
      </c>
      <c r="D1248" t="str">
        <f t="shared" si="22"/>
        <v>0</v>
      </c>
      <c r="E1248" t="s">
        <v>363</v>
      </c>
      <c r="F1248">
        <v>2025</v>
      </c>
    </row>
    <row r="1249" spans="1:6" x14ac:dyDescent="0.3">
      <c r="A1249" t="s">
        <v>364</v>
      </c>
      <c r="B1249" t="str">
        <v>Verificación de las instalaciones del centro de acopio</v>
      </c>
      <c r="C1249">
        <v>0</v>
      </c>
      <c r="D1249" t="str">
        <f t="shared" si="22"/>
        <v>1</v>
      </c>
      <c r="E1249" t="s">
        <v>363</v>
      </c>
      <c r="F1249">
        <v>2025</v>
      </c>
    </row>
    <row r="1250" spans="1:6" x14ac:dyDescent="0.3">
      <c r="A1250" t="s">
        <v>364</v>
      </c>
      <c r="B1250" t="str">
        <v xml:space="preserve">Aforo de residuos ordinarios </v>
      </c>
      <c r="C1250">
        <v>0</v>
      </c>
      <c r="D1250" t="str">
        <f t="shared" si="22"/>
        <v>1</v>
      </c>
      <c r="E1250" t="s">
        <v>363</v>
      </c>
      <c r="F1250">
        <v>2025</v>
      </c>
    </row>
    <row r="1251" spans="1:6" x14ac:dyDescent="0.3">
      <c r="A1251" t="s">
        <v>364</v>
      </c>
      <c r="B1251" t="str">
        <v>Orden y aseo del centro de acopio</v>
      </c>
      <c r="C1251">
        <v>0</v>
      </c>
      <c r="D1251" t="str">
        <f t="shared" si="22"/>
        <v>1</v>
      </c>
      <c r="E1251" t="s">
        <v>363</v>
      </c>
      <c r="F1251">
        <v>2025</v>
      </c>
    </row>
    <row r="1252" spans="1:6" x14ac:dyDescent="0.3">
      <c r="A1252" t="s">
        <v>364</v>
      </c>
      <c r="B1252" t="str">
        <v>Recolección de residuos aprovechables (SGA-PM-01-RG-02 Venta de material reciclable y/o donación)</v>
      </c>
      <c r="C1252">
        <v>0</v>
      </c>
      <c r="D1252" t="str">
        <f t="shared" si="22"/>
        <v>1</v>
      </c>
      <c r="E1252" t="s">
        <v>363</v>
      </c>
      <c r="F1252">
        <v>2025</v>
      </c>
    </row>
    <row r="1253" spans="1:6" x14ac:dyDescent="0.3">
      <c r="A1253" t="s">
        <v>364</v>
      </c>
      <c r="B1253" t="str">
        <v xml:space="preserve">Licencias de empresas de recolección , transporte y disposición de residuos peligrosos </v>
      </c>
      <c r="C1253">
        <v>0</v>
      </c>
      <c r="D1253" t="str">
        <f t="shared" si="22"/>
        <v>1</v>
      </c>
      <c r="E1253" t="s">
        <v>363</v>
      </c>
      <c r="F1253">
        <v>2025</v>
      </c>
    </row>
    <row r="1254" spans="1:6" x14ac:dyDescent="0.3">
      <c r="A1254" t="s">
        <v>364</v>
      </c>
      <c r="B1254" t="str">
        <v>Recoleccción de residuos peligrosos (SGA-PL-02-RG-01 Entrega y verificación  de residuos peligrosos)</v>
      </c>
      <c r="C1254">
        <v>0</v>
      </c>
      <c r="D1254" t="str">
        <f t="shared" si="22"/>
        <v>1</v>
      </c>
      <c r="E1254" t="s">
        <v>363</v>
      </c>
      <c r="F1254">
        <v>2025</v>
      </c>
    </row>
    <row r="1255" spans="1:6" x14ac:dyDescent="0.3">
      <c r="A1255" t="s">
        <v>364</v>
      </c>
      <c r="B1255" t="str">
        <v>Manifiestos de carga</v>
      </c>
      <c r="C1255">
        <v>0</v>
      </c>
      <c r="D1255" t="str">
        <f t="shared" si="22"/>
        <v>1</v>
      </c>
      <c r="E1255" t="s">
        <v>363</v>
      </c>
      <c r="F1255">
        <v>2025</v>
      </c>
    </row>
    <row r="1256" spans="1:6" x14ac:dyDescent="0.3">
      <c r="A1256" t="s">
        <v>364</v>
      </c>
      <c r="B1256" t="str">
        <v xml:space="preserve">Recolección de aguas residuales de baños portatiles </v>
      </c>
      <c r="C1256">
        <v>0</v>
      </c>
      <c r="D1256" t="str">
        <f t="shared" si="22"/>
        <v>1</v>
      </c>
      <c r="E1256" t="s">
        <v>363</v>
      </c>
      <c r="F1256">
        <v>2025</v>
      </c>
    </row>
    <row r="1257" spans="1:6" x14ac:dyDescent="0.3">
      <c r="A1257" t="s">
        <v>364</v>
      </c>
      <c r="B1257" t="str">
        <v>Actualización del registro SGA-PM-01-RG-01 Control de generación y disposición de residuos</v>
      </c>
      <c r="C1257">
        <v>0</v>
      </c>
      <c r="D1257" t="str">
        <f t="shared" si="22"/>
        <v>1</v>
      </c>
      <c r="E1257" t="s">
        <v>363</v>
      </c>
      <c r="F1257">
        <v>2025</v>
      </c>
    </row>
    <row r="1258" spans="1:6" x14ac:dyDescent="0.3">
      <c r="A1258" t="s">
        <v>364</v>
      </c>
      <c r="B1258" t="str">
        <v xml:space="preserve">Licencias y certificados de disposición final de los talleres que realizan mantenimiento a los vehiculos </v>
      </c>
      <c r="C1258">
        <v>0</v>
      </c>
      <c r="D1258" t="str">
        <f t="shared" si="22"/>
        <v>1</v>
      </c>
      <c r="E1258" t="s">
        <v>363</v>
      </c>
      <c r="F1258">
        <v>2025</v>
      </c>
    </row>
    <row r="1259" spans="1:6" x14ac:dyDescent="0.3">
      <c r="A1259" t="s">
        <v>364</v>
      </c>
      <c r="B1259" t="str">
        <v>Control de plagas (roedores)</v>
      </c>
      <c r="C1259">
        <v>0</v>
      </c>
      <c r="D1259" t="str">
        <f t="shared" si="22"/>
        <v>1</v>
      </c>
      <c r="E1259" t="s">
        <v>363</v>
      </c>
      <c r="F1259">
        <v>2025</v>
      </c>
    </row>
    <row r="1260" spans="1:6" x14ac:dyDescent="0.3">
      <c r="A1260" t="s">
        <v>364</v>
      </c>
      <c r="B1260" t="str">
        <v>Fumigación general (Vectores)</v>
      </c>
      <c r="C1260">
        <v>0</v>
      </c>
      <c r="D1260" t="str">
        <f t="shared" si="22"/>
        <v>1</v>
      </c>
      <c r="E1260" t="s">
        <v>363</v>
      </c>
      <c r="F1260">
        <v>2025</v>
      </c>
    </row>
    <row r="1261" spans="1:6" x14ac:dyDescent="0.3">
      <c r="A1261" t="s">
        <v>364</v>
      </c>
      <c r="B1261" t="str">
        <v>Lavado de tanques</v>
      </c>
      <c r="C1261">
        <v>0</v>
      </c>
      <c r="D1261" t="str">
        <f t="shared" si="22"/>
        <v>1</v>
      </c>
      <c r="E1261" t="s">
        <v>363</v>
      </c>
      <c r="F1261">
        <v>2025</v>
      </c>
    </row>
    <row r="1262" spans="1:6" x14ac:dyDescent="0.3">
      <c r="A1262" t="s">
        <v>364</v>
      </c>
      <c r="B1262" t="str">
        <v>Análisis e informe de agua potable (Laboratorio acreditado por el IDEAM)</v>
      </c>
      <c r="C1262">
        <v>0</v>
      </c>
      <c r="D1262" t="str">
        <f t="shared" si="22"/>
        <v>1</v>
      </c>
      <c r="E1262" t="s">
        <v>363</v>
      </c>
      <c r="F1262">
        <v>2025</v>
      </c>
    </row>
    <row r="1263" spans="1:6" x14ac:dyDescent="0.3">
      <c r="A1263" t="s">
        <v>364</v>
      </c>
      <c r="B1263" t="str">
        <v>Mantenimiento de los filtros de agua de las instalaciones de la sede</v>
      </c>
      <c r="C1263">
        <v>0</v>
      </c>
      <c r="D1263" t="str">
        <f t="shared" si="22"/>
        <v>1</v>
      </c>
      <c r="E1263" t="s">
        <v>363</v>
      </c>
      <c r="F1263">
        <v>2025</v>
      </c>
    </row>
    <row r="1264" spans="1:6" x14ac:dyDescent="0.3">
      <c r="A1264" t="s">
        <v>364</v>
      </c>
      <c r="B1264" t="str">
        <v>Proyectos para la disminuación del impacto ambiental</v>
      </c>
      <c r="C1264">
        <v>0</v>
      </c>
      <c r="D1264" t="str">
        <f t="shared" si="22"/>
        <v>1</v>
      </c>
      <c r="E1264" t="s">
        <v>363</v>
      </c>
      <c r="F1264">
        <v>2025</v>
      </c>
    </row>
    <row r="1265" spans="1:6" x14ac:dyDescent="0.3">
      <c r="A1265" t="s">
        <v>364</v>
      </c>
      <c r="B1265" t="str">
        <v>Campañas de toma de conciencia en el contrato</v>
      </c>
      <c r="C1265">
        <v>0</v>
      </c>
      <c r="D1265" t="str">
        <f t="shared" si="22"/>
        <v>1</v>
      </c>
      <c r="E1265" t="s">
        <v>363</v>
      </c>
      <c r="F1265">
        <v>2025</v>
      </c>
    </row>
    <row r="1266" spans="1:6" x14ac:dyDescent="0.3">
      <c r="A1266" t="s">
        <v>364</v>
      </c>
      <c r="B1266" t="str">
        <v>Charlas o divulgaciones en temas ambientales</v>
      </c>
      <c r="C1266">
        <v>0</v>
      </c>
      <c r="D1266" t="str">
        <f t="shared" si="22"/>
        <v>1</v>
      </c>
      <c r="E1266" t="s">
        <v>363</v>
      </c>
      <c r="F1266">
        <v>2025</v>
      </c>
    </row>
    <row r="1267" spans="1:6" x14ac:dyDescent="0.3">
      <c r="A1267" t="s">
        <v>364</v>
      </c>
      <c r="B1267" t="str">
        <v>Verificación de las revisiones tecnicomecanica de los vehiculos</v>
      </c>
      <c r="C1267">
        <v>0</v>
      </c>
      <c r="D1267" t="str">
        <f t="shared" si="22"/>
        <v>1</v>
      </c>
      <c r="E1267" t="s">
        <v>363</v>
      </c>
      <c r="F1267">
        <v>2025</v>
      </c>
    </row>
    <row r="1268" spans="1:6" x14ac:dyDescent="0.3">
      <c r="A1268" t="s">
        <v>364</v>
      </c>
      <c r="B1268" t="str">
        <v>Verificaciones de las revisiones tecnicomecanicas de las motos</v>
      </c>
      <c r="C1268">
        <v>0</v>
      </c>
      <c r="D1268" t="str">
        <f t="shared" si="22"/>
        <v>1</v>
      </c>
      <c r="E1268" t="s">
        <v>363</v>
      </c>
      <c r="F1268">
        <v>2025</v>
      </c>
    </row>
    <row r="1269" spans="1:6" x14ac:dyDescent="0.3">
      <c r="A1269" t="s">
        <v>364</v>
      </c>
      <c r="B1269" t="str">
        <v>Revisión de la información en la plataforma CAMPRO</v>
      </c>
      <c r="C1269">
        <v>0</v>
      </c>
      <c r="D1269" t="str">
        <f t="shared" si="22"/>
        <v>1</v>
      </c>
      <c r="E1269" t="s">
        <v>363</v>
      </c>
      <c r="F1269">
        <v>2025</v>
      </c>
    </row>
    <row r="1270" spans="1:6" x14ac:dyDescent="0.3">
      <c r="A1270" t="s">
        <v>364</v>
      </c>
      <c r="B1270" t="str">
        <v>Certificación ambiental para la habilitación de centros de diagnostico automotor - CDA</v>
      </c>
      <c r="C1270">
        <v>0</v>
      </c>
      <c r="D1270" t="str">
        <f t="shared" si="22"/>
        <v>1</v>
      </c>
      <c r="E1270" t="s">
        <v>363</v>
      </c>
      <c r="F1270">
        <v>2025</v>
      </c>
    </row>
    <row r="1271" spans="1:6" x14ac:dyDescent="0.3">
      <c r="A1271" t="s">
        <v>364</v>
      </c>
      <c r="B1271" t="str">
        <v>Combustibles</v>
      </c>
      <c r="C1271">
        <v>0</v>
      </c>
      <c r="D1271" t="str">
        <f t="shared" si="22"/>
        <v>1</v>
      </c>
      <c r="E1271" t="s">
        <v>363</v>
      </c>
      <c r="F1271">
        <v>2025</v>
      </c>
    </row>
    <row r="1272" spans="1:6" x14ac:dyDescent="0.3">
      <c r="A1272" t="s">
        <v>364</v>
      </c>
      <c r="B1272" t="str">
        <v>SSL-PM-02-RG-01 Matriz de Identificación sustancia quimica</v>
      </c>
      <c r="C1272">
        <v>0</v>
      </c>
      <c r="D1272" t="str">
        <f t="shared" si="22"/>
        <v>1</v>
      </c>
      <c r="E1272" t="s">
        <v>363</v>
      </c>
      <c r="F1272">
        <v>2025</v>
      </c>
    </row>
    <row r="1273" spans="1:6" x14ac:dyDescent="0.3">
      <c r="A1273" t="s">
        <v>364</v>
      </c>
      <c r="B1273" t="str">
        <v>Matriz de compatibilidad de acuerdo a las sustancias quimicas que se manejan</v>
      </c>
      <c r="C1273">
        <v>0</v>
      </c>
      <c r="D1273" t="str">
        <f t="shared" si="22"/>
        <v>1</v>
      </c>
      <c r="E1273" t="s">
        <v>363</v>
      </c>
      <c r="F1273">
        <v>2025</v>
      </c>
    </row>
    <row r="1274" spans="1:6" x14ac:dyDescent="0.3">
      <c r="A1274" t="s">
        <v>364</v>
      </c>
      <c r="B1274" t="str">
        <v>Verificación del almacenamiento de las sustancias quimicas de acuerdo al Sistema Globalmente Armonizado (Registro fotografico)</v>
      </c>
      <c r="C1274">
        <v>0</v>
      </c>
      <c r="D1274" t="str">
        <f t="shared" si="22"/>
        <v>1</v>
      </c>
      <c r="E1274" t="s">
        <v>363</v>
      </c>
      <c r="F1274">
        <v>2025</v>
      </c>
    </row>
    <row r="1275" spans="1:6" x14ac:dyDescent="0.3">
      <c r="A1275" t="s">
        <v>364</v>
      </c>
      <c r="B1275" t="str">
        <v>SSL-PM-02-RG-02 Etiquetado de las sustancias quimicas en la sede del proyecto (Servicios generales, almacen, TI, entre otras). (Registro fotografico)</v>
      </c>
      <c r="C1275">
        <v>0</v>
      </c>
      <c r="D1275" t="str">
        <f t="shared" si="22"/>
        <v>1</v>
      </c>
      <c r="E1275" t="s">
        <v>363</v>
      </c>
      <c r="F1275">
        <v>2025</v>
      </c>
    </row>
    <row r="1276" spans="1:6" x14ac:dyDescent="0.3">
      <c r="A1276" t="s">
        <v>364</v>
      </c>
      <c r="B1276" t="str">
        <v>Fichas de seguridad que se utilizan en el proyecto (Resolución 773 de 2021 - Decreto 1496 del 2018  y que cumplan de acuerdo a la NTC 4435)</v>
      </c>
      <c r="C1276">
        <v>0</v>
      </c>
      <c r="D1276" t="str">
        <f t="shared" si="22"/>
        <v>1</v>
      </c>
      <c r="E1276" t="s">
        <v>363</v>
      </c>
      <c r="F1276">
        <v>2025</v>
      </c>
    </row>
    <row r="1277" spans="1:6" x14ac:dyDescent="0.3">
      <c r="A1277" t="s">
        <v>364</v>
      </c>
      <c r="B1277" t="str">
        <v xml:space="preserve">SSL-PM-02-RG-02 Etiquetado de las sustancias quimicas en los vehiculos del proyecto  </v>
      </c>
      <c r="C1277">
        <v>0</v>
      </c>
      <c r="D1277" t="str">
        <f t="shared" si="22"/>
        <v>1</v>
      </c>
      <c r="E1277" t="s">
        <v>363</v>
      </c>
      <c r="F1277">
        <v>2025</v>
      </c>
    </row>
    <row r="1278" spans="1:6" x14ac:dyDescent="0.3">
      <c r="A1278" t="s">
        <v>364</v>
      </c>
      <c r="B1278" t="str">
        <v>SSL-PM-02-RG-03 Tarjeta de emergencia (para el transporte de sustancias quimicas)</v>
      </c>
      <c r="C1278">
        <v>0</v>
      </c>
      <c r="D1278" t="str">
        <f t="shared" si="22"/>
        <v>1</v>
      </c>
      <c r="E1278" t="s">
        <v>363</v>
      </c>
      <c r="F1278">
        <v>2025</v>
      </c>
    </row>
    <row r="1279" spans="1:6" x14ac:dyDescent="0.3">
      <c r="A1279" t="s">
        <v>364</v>
      </c>
      <c r="B1279" t="str">
        <v>Cumplimiento al rotulado de los vehiculos que transportan sustancias (Decreto 1609/2002)</v>
      </c>
      <c r="C1279">
        <v>0</v>
      </c>
      <c r="D1279" t="str">
        <f t="shared" si="22"/>
        <v>1</v>
      </c>
      <c r="E1279" t="s">
        <v>363</v>
      </c>
      <c r="F1279">
        <v>2025</v>
      </c>
    </row>
    <row r="1280" spans="1:6" x14ac:dyDescent="0.3">
      <c r="A1280" t="s">
        <v>364</v>
      </c>
      <c r="B1280" t="str">
        <v>SSL-PM-14-RG-05 Guion para el desarrollo del simulacro</v>
      </c>
      <c r="C1280">
        <v>0</v>
      </c>
      <c r="D1280" t="str">
        <f t="shared" si="22"/>
        <v>1</v>
      </c>
      <c r="E1280" t="s">
        <v>363</v>
      </c>
      <c r="F1280">
        <v>2025</v>
      </c>
    </row>
    <row r="1281" spans="1:6" x14ac:dyDescent="0.3">
      <c r="A1281" t="s">
        <v>364</v>
      </c>
      <c r="B1281" t="str">
        <v>SGA-PR-02-RG-03 Informe de simulacro de emergencias ambientales.</v>
      </c>
      <c r="C1281">
        <v>0</v>
      </c>
      <c r="D1281" t="str">
        <f t="shared" si="22"/>
        <v>1</v>
      </c>
      <c r="E1281" t="s">
        <v>363</v>
      </c>
      <c r="F1281">
        <v>2025</v>
      </c>
    </row>
    <row r="1282" spans="1:6" x14ac:dyDescent="0.3">
      <c r="A1282" t="s">
        <v>364</v>
      </c>
      <c r="B1282" t="str">
        <v>Documento donde se establece los PONS aplicables al contrato</v>
      </c>
      <c r="C1282">
        <v>0</v>
      </c>
      <c r="D1282" t="str">
        <f t="shared" si="22"/>
        <v>1</v>
      </c>
      <c r="E1282" t="s">
        <v>363</v>
      </c>
      <c r="F1282">
        <v>2025</v>
      </c>
    </row>
    <row r="1283" spans="1:6" x14ac:dyDescent="0.3">
      <c r="A1283" t="s">
        <v>364</v>
      </c>
      <c r="B1283" t="str">
        <v>SGA-PR-02-RG-02 Investigación de causalidad de emergencias ambientales</v>
      </c>
      <c r="C1283">
        <v>0</v>
      </c>
      <c r="D1283" t="str">
        <f t="shared" si="22"/>
        <v>1</v>
      </c>
      <c r="E1283" t="s">
        <v>363</v>
      </c>
      <c r="F1283">
        <v>2025</v>
      </c>
    </row>
    <row r="1284" spans="1:6" x14ac:dyDescent="0.3">
      <c r="A1284" t="s">
        <v>364</v>
      </c>
      <c r="B1284" t="str">
        <v>SGA-PR-02-RG-04 Base de incidentes ambientales</v>
      </c>
      <c r="C1284">
        <v>0</v>
      </c>
      <c r="D1284" t="str">
        <f t="shared" si="22"/>
        <v>1</v>
      </c>
      <c r="E1284" t="s">
        <v>363</v>
      </c>
      <c r="F1284">
        <v>2025</v>
      </c>
    </row>
    <row r="1285" spans="1:6" x14ac:dyDescent="0.3">
      <c r="A1285" t="s">
        <v>364</v>
      </c>
      <c r="B1285" t="str">
        <v>Inducción y reinducción</v>
      </c>
      <c r="C1285">
        <v>0</v>
      </c>
      <c r="D1285" t="str">
        <f t="shared" ref="D1285:D1345" si="23">IF(C1285=1,"0","1")</f>
        <v>1</v>
      </c>
      <c r="E1285" t="s">
        <v>363</v>
      </c>
      <c r="F1285">
        <v>2025</v>
      </c>
    </row>
    <row r="1286" spans="1:6" x14ac:dyDescent="0.3">
      <c r="A1286" t="s">
        <v>364</v>
      </c>
      <c r="B1286" t="str">
        <v>Inspecciones ambiental en terreno</v>
      </c>
      <c r="C1286">
        <v>0</v>
      </c>
      <c r="D1286" t="str">
        <f t="shared" si="23"/>
        <v>1</v>
      </c>
      <c r="E1286" t="s">
        <v>363</v>
      </c>
      <c r="F1286">
        <v>2025</v>
      </c>
    </row>
    <row r="1287" spans="1:6" x14ac:dyDescent="0.3">
      <c r="A1287" t="s">
        <v>364</v>
      </c>
      <c r="B1287" t="str">
        <v>Inspecciones de kit de derrames</v>
      </c>
      <c r="C1287">
        <v>0</v>
      </c>
      <c r="D1287" t="str">
        <f t="shared" si="23"/>
        <v>1</v>
      </c>
      <c r="E1287" t="s">
        <v>363</v>
      </c>
      <c r="F1287">
        <v>2025</v>
      </c>
    </row>
    <row r="1288" spans="1:6" x14ac:dyDescent="0.3">
      <c r="A1288" t="s">
        <v>364</v>
      </c>
      <c r="B1288" t="str">
        <v>Inspecciones localivas ambientales</v>
      </c>
      <c r="C1288">
        <v>0</v>
      </c>
      <c r="D1288" t="str">
        <f t="shared" si="23"/>
        <v>1</v>
      </c>
      <c r="E1288" t="s">
        <v>363</v>
      </c>
      <c r="F1288">
        <v>2025</v>
      </c>
    </row>
    <row r="1289" spans="1:6" x14ac:dyDescent="0.3">
      <c r="A1289" t="s">
        <v>364</v>
      </c>
      <c r="B1289" t="str">
        <v>Informe del desempeño ambiental del contrato (Indicadores, practicas sostenibles, hallazgos, entre otros)</v>
      </c>
      <c r="C1289">
        <v>0</v>
      </c>
      <c r="D1289" t="str">
        <f t="shared" si="23"/>
        <v>1</v>
      </c>
      <c r="E1289" t="s">
        <v>363</v>
      </c>
      <c r="F1289">
        <v>2025</v>
      </c>
    </row>
    <row r="1290" spans="1:6" x14ac:dyDescent="0.3">
      <c r="A1290" t="s">
        <v>364</v>
      </c>
      <c r="B1290" t="str">
        <v>Comunicación del desempeño ambiental a colaboradores</v>
      </c>
      <c r="C1290">
        <v>0</v>
      </c>
      <c r="D1290" t="str">
        <f t="shared" si="23"/>
        <v>1</v>
      </c>
      <c r="E1290" t="s">
        <v>363</v>
      </c>
      <c r="F1290">
        <v>2025</v>
      </c>
    </row>
    <row r="1291" spans="1:6" x14ac:dyDescent="0.3">
      <c r="A1291" t="s">
        <v>364</v>
      </c>
      <c r="B1291" t="str">
        <v>SGA-PL-01-RG-05 Lista de chequeo de cumplimiento ambiental de proveedores (Sustancias quimicas, Saneamiento básico, Residuos peligrosos, RCD, CDA, Estaciones de servicio, Laboratorios - Cromatografia; entre otros)</v>
      </c>
      <c r="C1291">
        <v>0</v>
      </c>
      <c r="D1291" t="str">
        <f t="shared" si="23"/>
        <v>1</v>
      </c>
      <c r="E1291" t="s">
        <v>363</v>
      </c>
      <c r="F1291">
        <v>2025</v>
      </c>
    </row>
    <row r="1292" spans="1:6" x14ac:dyDescent="0.3">
      <c r="A1292" t="s">
        <v>364</v>
      </c>
      <c r="B1292" t="str">
        <v>Soportes del cumplimiento ambiental de cada proveedor</v>
      </c>
      <c r="C1292">
        <v>0</v>
      </c>
      <c r="D1292" t="str">
        <f t="shared" si="23"/>
        <v>1</v>
      </c>
      <c r="E1292" t="s">
        <v>363</v>
      </c>
      <c r="F1292">
        <v>2025</v>
      </c>
    </row>
    <row r="1293" spans="1:6" x14ac:dyDescent="0.3">
      <c r="A1293" t="s">
        <v>364</v>
      </c>
      <c r="B1293" t="str">
        <v>Seguimiento y Control Acciones Correctivas y Oportunidades de Mejora</v>
      </c>
      <c r="C1293">
        <v>0</v>
      </c>
      <c r="D1293" t="str">
        <f t="shared" si="23"/>
        <v>1</v>
      </c>
      <c r="E1293" t="s">
        <v>363</v>
      </c>
      <c r="F1293">
        <v>2025</v>
      </c>
    </row>
    <row r="1294" spans="1:6" x14ac:dyDescent="0.3">
      <c r="A1294" t="s">
        <v>364</v>
      </c>
      <c r="B1294" t="str">
        <v>Evidencias de cierre de hallazgo</v>
      </c>
      <c r="C1294">
        <v>0</v>
      </c>
      <c r="D1294" t="str">
        <f t="shared" si="23"/>
        <v>1</v>
      </c>
      <c r="E1294" t="s">
        <v>363</v>
      </c>
      <c r="F1294">
        <v>2025</v>
      </c>
    </row>
    <row r="1295" spans="1:6" x14ac:dyDescent="0.3">
      <c r="A1295" t="s">
        <v>364</v>
      </c>
      <c r="B1295" t="str">
        <v>Residuos</v>
      </c>
      <c r="C1295">
        <v>0</v>
      </c>
      <c r="D1295" t="str">
        <f t="shared" si="23"/>
        <v>1</v>
      </c>
      <c r="E1295" t="s">
        <v>363</v>
      </c>
      <c r="F1295">
        <v>2025</v>
      </c>
    </row>
    <row r="1296" spans="1:6" x14ac:dyDescent="0.3">
      <c r="A1296" t="s">
        <v>364</v>
      </c>
      <c r="B1296" t="str">
        <v>Emisiones y combustible</v>
      </c>
      <c r="C1296">
        <v>0</v>
      </c>
      <c r="D1296" t="str">
        <f t="shared" si="23"/>
        <v>1</v>
      </c>
      <c r="E1296" t="s">
        <v>363</v>
      </c>
      <c r="F1296">
        <v>2025</v>
      </c>
    </row>
    <row r="1297" spans="1:6" x14ac:dyDescent="0.3">
      <c r="A1297" t="s">
        <v>364</v>
      </c>
      <c r="B1297" t="str">
        <v>Saneamiento básico</v>
      </c>
      <c r="C1297">
        <v>0</v>
      </c>
      <c r="D1297" t="str">
        <f t="shared" si="23"/>
        <v>1</v>
      </c>
      <c r="E1297" t="s">
        <v>363</v>
      </c>
      <c r="F1297">
        <v>2025</v>
      </c>
    </row>
    <row r="1298" spans="1:6" x14ac:dyDescent="0.3">
      <c r="A1298" t="s">
        <v>364</v>
      </c>
      <c r="B1298" t="str">
        <v>Inspecciones</v>
      </c>
      <c r="C1298">
        <v>0</v>
      </c>
      <c r="D1298" t="str">
        <f t="shared" si="23"/>
        <v>1</v>
      </c>
      <c r="E1298" t="s">
        <v>363</v>
      </c>
      <c r="F1298">
        <v>2025</v>
      </c>
    </row>
    <row r="1299" spans="1:6" x14ac:dyDescent="0.3">
      <c r="A1299" t="s">
        <v>364</v>
      </c>
      <c r="B1299" t="str">
        <v>Practicas</v>
      </c>
      <c r="C1299">
        <v>0</v>
      </c>
      <c r="D1299" t="str">
        <f t="shared" si="23"/>
        <v>1</v>
      </c>
      <c r="E1299" t="s">
        <v>363</v>
      </c>
      <c r="F1299">
        <v>2025</v>
      </c>
    </row>
    <row r="1300" spans="1:6" x14ac:dyDescent="0.3">
      <c r="A1300" t="s">
        <v>364</v>
      </c>
      <c r="B1300" t="str">
        <v>Formaciones</v>
      </c>
      <c r="C1300">
        <v>0</v>
      </c>
      <c r="D1300" t="str">
        <f t="shared" si="23"/>
        <v>1</v>
      </c>
      <c r="E1300" t="s">
        <v>363</v>
      </c>
      <c r="F1300">
        <v>2025</v>
      </c>
    </row>
    <row r="1301" spans="1:6" x14ac:dyDescent="0.3">
      <c r="A1301" t="s">
        <v>364</v>
      </c>
      <c r="B1301" t="str" cm="1">
        <f t="array" ref="B1301:B1359">SUBESTACIONES.!C9:C67</f>
        <v>SIG-MG-01-RG-02 Matriz DOFA</v>
      </c>
      <c r="C1301" cm="1">
        <f t="array" ref="C1301:C1359">SUBESTACIONES.!N9:N67</f>
        <v>1</v>
      </c>
      <c r="D1301" t="str">
        <f t="shared" si="23"/>
        <v>0</v>
      </c>
      <c r="E1301" t="s">
        <v>366</v>
      </c>
      <c r="F1301">
        <v>2025</v>
      </c>
    </row>
    <row r="1302" spans="1:6" x14ac:dyDescent="0.3">
      <c r="A1302" t="s">
        <v>364</v>
      </c>
      <c r="B1302" t="str">
        <v>Matriz de partes interesadas</v>
      </c>
      <c r="C1302">
        <v>1</v>
      </c>
      <c r="D1302" t="str">
        <f t="shared" si="23"/>
        <v>0</v>
      </c>
      <c r="E1302" t="s">
        <v>366</v>
      </c>
      <c r="F1302">
        <v>2025</v>
      </c>
    </row>
    <row r="1303" spans="1:6" x14ac:dyDescent="0.3">
      <c r="A1303" t="s">
        <v>364</v>
      </c>
      <c r="B1303" t="str">
        <v>Matriz de riesgos y oportunidades</v>
      </c>
      <c r="C1303">
        <v>1</v>
      </c>
      <c r="D1303" t="str">
        <f t="shared" si="23"/>
        <v>0</v>
      </c>
      <c r="E1303" t="s">
        <v>366</v>
      </c>
      <c r="F1303">
        <v>2025</v>
      </c>
    </row>
    <row r="1304" spans="1:6" x14ac:dyDescent="0.3">
      <c r="A1304" t="s">
        <v>364</v>
      </c>
      <c r="B1304" t="str">
        <v>Matriz de identificación de aspectos e impactos ambientales</v>
      </c>
      <c r="C1304">
        <v>1</v>
      </c>
      <c r="D1304" t="str">
        <f t="shared" si="23"/>
        <v>0</v>
      </c>
      <c r="E1304" t="s">
        <v>366</v>
      </c>
      <c r="F1304">
        <v>2025</v>
      </c>
    </row>
    <row r="1305" spans="1:6" x14ac:dyDescent="0.3">
      <c r="A1305" t="s">
        <v>364</v>
      </c>
      <c r="B1305" t="str">
        <v>Divulgación de la Matriz de identificación de aspectos e impactos ambientales</v>
      </c>
      <c r="C1305">
        <v>1</v>
      </c>
      <c r="D1305" t="str">
        <f t="shared" si="23"/>
        <v>0</v>
      </c>
      <c r="E1305" t="s">
        <v>366</v>
      </c>
      <c r="F1305">
        <v>2025</v>
      </c>
    </row>
    <row r="1306" spans="1:6" x14ac:dyDescent="0.3">
      <c r="A1306" t="s">
        <v>364</v>
      </c>
      <c r="B1306" t="str">
        <v>Presupuesto para la implementación del Sistema de Gestión Ambiental</v>
      </c>
      <c r="C1306">
        <v>1</v>
      </c>
      <c r="D1306" t="str">
        <f t="shared" si="23"/>
        <v>0</v>
      </c>
      <c r="E1306" t="s">
        <v>366</v>
      </c>
      <c r="F1306">
        <v>2025</v>
      </c>
    </row>
    <row r="1307" spans="1:6" x14ac:dyDescent="0.3">
      <c r="A1307" t="s">
        <v>364</v>
      </c>
      <c r="B1307" t="str">
        <v>Matriz de comunicaciones externas</v>
      </c>
      <c r="C1307">
        <v>1</v>
      </c>
      <c r="D1307" t="str">
        <f t="shared" si="23"/>
        <v>0</v>
      </c>
      <c r="E1307" t="s">
        <v>366</v>
      </c>
      <c r="F1307">
        <v>2025</v>
      </c>
    </row>
    <row r="1308" spans="1:6" x14ac:dyDescent="0.3">
      <c r="A1308" t="s">
        <v>364</v>
      </c>
      <c r="B1308" t="str">
        <v>Verificación de las instalaciones del centro de acopio</v>
      </c>
      <c r="C1308">
        <v>0</v>
      </c>
      <c r="D1308" t="str">
        <f t="shared" si="23"/>
        <v>1</v>
      </c>
      <c r="E1308" t="s">
        <v>366</v>
      </c>
      <c r="F1308">
        <v>2025</v>
      </c>
    </row>
    <row r="1309" spans="1:6" x14ac:dyDescent="0.3">
      <c r="A1309" t="s">
        <v>364</v>
      </c>
      <c r="B1309" t="str">
        <v xml:space="preserve">Aforo de residuos ordinarios </v>
      </c>
      <c r="C1309">
        <v>0</v>
      </c>
      <c r="D1309" t="str">
        <f t="shared" si="23"/>
        <v>1</v>
      </c>
      <c r="E1309" t="s">
        <v>366</v>
      </c>
      <c r="F1309">
        <v>2025</v>
      </c>
    </row>
    <row r="1310" spans="1:6" x14ac:dyDescent="0.3">
      <c r="A1310" t="s">
        <v>364</v>
      </c>
      <c r="B1310" t="str">
        <v>Orden y aseo del centro de acopio</v>
      </c>
      <c r="C1310">
        <v>0</v>
      </c>
      <c r="D1310" t="str">
        <f t="shared" si="23"/>
        <v>1</v>
      </c>
      <c r="E1310" t="s">
        <v>366</v>
      </c>
      <c r="F1310">
        <v>2025</v>
      </c>
    </row>
    <row r="1311" spans="1:6" x14ac:dyDescent="0.3">
      <c r="A1311" t="s">
        <v>364</v>
      </c>
      <c r="B1311" t="str">
        <v>Recolección de residuos aprovechables (SGA-PM-01-RG-02 Venta de material reciclable y/o donación)</v>
      </c>
      <c r="C1311">
        <v>0</v>
      </c>
      <c r="D1311" t="str">
        <f t="shared" si="23"/>
        <v>1</v>
      </c>
      <c r="E1311" t="s">
        <v>366</v>
      </c>
      <c r="F1311">
        <v>2025</v>
      </c>
    </row>
    <row r="1312" spans="1:6" x14ac:dyDescent="0.3">
      <c r="A1312" t="s">
        <v>364</v>
      </c>
      <c r="B1312" t="str">
        <v xml:space="preserve">Licencias de empresas de recolección , transporte y disposición de residuos peligrosos </v>
      </c>
      <c r="C1312">
        <v>0</v>
      </c>
      <c r="D1312" t="str">
        <f t="shared" si="23"/>
        <v>1</v>
      </c>
      <c r="E1312" t="s">
        <v>366</v>
      </c>
      <c r="F1312">
        <v>2025</v>
      </c>
    </row>
    <row r="1313" spans="1:6" x14ac:dyDescent="0.3">
      <c r="A1313" t="s">
        <v>364</v>
      </c>
      <c r="B1313" t="str">
        <v>Recoleccción de residuos peligrosos (SGA-PL-02-RG-01 Entrega y verificación  de residuos peligrosos)</v>
      </c>
      <c r="C1313">
        <v>0</v>
      </c>
      <c r="D1313" t="str">
        <f t="shared" si="23"/>
        <v>1</v>
      </c>
      <c r="E1313" t="s">
        <v>366</v>
      </c>
      <c r="F1313">
        <v>2025</v>
      </c>
    </row>
    <row r="1314" spans="1:6" x14ac:dyDescent="0.3">
      <c r="A1314" t="s">
        <v>364</v>
      </c>
      <c r="B1314" t="str">
        <v>Manifiestos de carga</v>
      </c>
      <c r="C1314">
        <v>0</v>
      </c>
      <c r="D1314" t="str">
        <f t="shared" si="23"/>
        <v>1</v>
      </c>
      <c r="E1314" t="s">
        <v>366</v>
      </c>
      <c r="F1314">
        <v>2025</v>
      </c>
    </row>
    <row r="1315" spans="1:6" x14ac:dyDescent="0.3">
      <c r="A1315" t="s">
        <v>364</v>
      </c>
      <c r="B1315" t="str">
        <v xml:space="preserve">Recolección de aguas residuales de baños portatiles </v>
      </c>
      <c r="C1315">
        <v>0</v>
      </c>
      <c r="D1315" t="str">
        <f t="shared" si="23"/>
        <v>1</v>
      </c>
      <c r="E1315" t="s">
        <v>366</v>
      </c>
      <c r="F1315">
        <v>2025</v>
      </c>
    </row>
    <row r="1316" spans="1:6" x14ac:dyDescent="0.3">
      <c r="A1316" t="s">
        <v>364</v>
      </c>
      <c r="B1316" t="str">
        <v>Actualización del registro SGA-PM-01-RG-01 Control de generación y disposición de residuos</v>
      </c>
      <c r="C1316">
        <v>0</v>
      </c>
      <c r="D1316" t="str">
        <f t="shared" si="23"/>
        <v>1</v>
      </c>
      <c r="E1316" t="s">
        <v>366</v>
      </c>
      <c r="F1316">
        <v>2025</v>
      </c>
    </row>
    <row r="1317" spans="1:6" x14ac:dyDescent="0.3">
      <c r="A1317" t="s">
        <v>364</v>
      </c>
      <c r="B1317" t="str">
        <v xml:space="preserve">Licencias y certificados de disposición final de los talleres que realizan mantenimiento a los vehiculos </v>
      </c>
      <c r="C1317">
        <v>0</v>
      </c>
      <c r="D1317" t="str">
        <f t="shared" si="23"/>
        <v>1</v>
      </c>
      <c r="E1317" t="s">
        <v>366</v>
      </c>
      <c r="F1317">
        <v>2025</v>
      </c>
    </row>
    <row r="1318" spans="1:6" x14ac:dyDescent="0.3">
      <c r="A1318" t="s">
        <v>364</v>
      </c>
      <c r="B1318" t="str">
        <v>Control de plagas (roedores)</v>
      </c>
      <c r="C1318">
        <v>0</v>
      </c>
      <c r="D1318" t="str">
        <f t="shared" si="23"/>
        <v>1</v>
      </c>
      <c r="E1318" t="s">
        <v>366</v>
      </c>
      <c r="F1318">
        <v>2025</v>
      </c>
    </row>
    <row r="1319" spans="1:6" x14ac:dyDescent="0.3">
      <c r="A1319" t="s">
        <v>364</v>
      </c>
      <c r="B1319" t="str">
        <v>Fumigación general (Vectores)</v>
      </c>
      <c r="C1319">
        <v>0</v>
      </c>
      <c r="D1319" t="str">
        <f t="shared" si="23"/>
        <v>1</v>
      </c>
      <c r="E1319" t="s">
        <v>366</v>
      </c>
      <c r="F1319">
        <v>2025</v>
      </c>
    </row>
    <row r="1320" spans="1:6" x14ac:dyDescent="0.3">
      <c r="A1320" t="s">
        <v>364</v>
      </c>
      <c r="B1320" t="str">
        <v>Lavado de tanques</v>
      </c>
      <c r="C1320">
        <v>0</v>
      </c>
      <c r="D1320" t="str">
        <f t="shared" si="23"/>
        <v>1</v>
      </c>
      <c r="E1320" t="s">
        <v>366</v>
      </c>
      <c r="F1320">
        <v>2025</v>
      </c>
    </row>
    <row r="1321" spans="1:6" x14ac:dyDescent="0.3">
      <c r="A1321" t="s">
        <v>364</v>
      </c>
      <c r="B1321" t="str">
        <v>Análisis e informe de agua potable (Laboratorio acreditado por el IDEAM)</v>
      </c>
      <c r="C1321">
        <v>0</v>
      </c>
      <c r="D1321" t="str">
        <f t="shared" si="23"/>
        <v>1</v>
      </c>
      <c r="E1321" t="s">
        <v>366</v>
      </c>
      <c r="F1321">
        <v>2025</v>
      </c>
    </row>
    <row r="1322" spans="1:6" x14ac:dyDescent="0.3">
      <c r="A1322" t="s">
        <v>364</v>
      </c>
      <c r="B1322" t="str">
        <v>Mantenimiento de los filtros de agua de las instalaciones de la sede</v>
      </c>
      <c r="C1322">
        <v>0</v>
      </c>
      <c r="D1322" t="str">
        <f t="shared" si="23"/>
        <v>1</v>
      </c>
      <c r="E1322" t="s">
        <v>366</v>
      </c>
      <c r="F1322">
        <v>2025</v>
      </c>
    </row>
    <row r="1323" spans="1:6" x14ac:dyDescent="0.3">
      <c r="A1323" t="s">
        <v>364</v>
      </c>
      <c r="B1323" t="str">
        <v>Proyectos para la disminuación del impacto ambiental</v>
      </c>
      <c r="C1323">
        <v>0</v>
      </c>
      <c r="D1323" t="str">
        <f t="shared" si="23"/>
        <v>1</v>
      </c>
      <c r="E1323" t="s">
        <v>366</v>
      </c>
      <c r="F1323">
        <v>2025</v>
      </c>
    </row>
    <row r="1324" spans="1:6" x14ac:dyDescent="0.3">
      <c r="A1324" t="s">
        <v>364</v>
      </c>
      <c r="B1324" t="str">
        <v>Campañas de toma de conciencia en el contrato</v>
      </c>
      <c r="C1324">
        <v>0</v>
      </c>
      <c r="D1324" t="str">
        <f t="shared" si="23"/>
        <v>1</v>
      </c>
      <c r="E1324" t="s">
        <v>366</v>
      </c>
      <c r="F1324">
        <v>2025</v>
      </c>
    </row>
    <row r="1325" spans="1:6" x14ac:dyDescent="0.3">
      <c r="A1325" t="s">
        <v>364</v>
      </c>
      <c r="B1325" t="str">
        <v>Charlas o divulgaciones en temas ambientales</v>
      </c>
      <c r="C1325">
        <v>0</v>
      </c>
      <c r="D1325" t="str">
        <f t="shared" si="23"/>
        <v>1</v>
      </c>
      <c r="E1325" t="s">
        <v>366</v>
      </c>
      <c r="F1325">
        <v>2025</v>
      </c>
    </row>
    <row r="1326" spans="1:6" x14ac:dyDescent="0.3">
      <c r="A1326" t="s">
        <v>364</v>
      </c>
      <c r="B1326" t="str">
        <v>Verificación de las revisiones tecnicomecanica de los vehiculos</v>
      </c>
      <c r="C1326">
        <v>0</v>
      </c>
      <c r="D1326" t="str">
        <f t="shared" si="23"/>
        <v>1</v>
      </c>
      <c r="E1326" t="s">
        <v>366</v>
      </c>
      <c r="F1326">
        <v>2025</v>
      </c>
    </row>
    <row r="1327" spans="1:6" x14ac:dyDescent="0.3">
      <c r="A1327" t="s">
        <v>364</v>
      </c>
      <c r="B1327" t="str">
        <v>Verificaciones de las revisiones tecnicomecanicas de las motos</v>
      </c>
      <c r="C1327">
        <v>0</v>
      </c>
      <c r="D1327" t="str">
        <f t="shared" si="23"/>
        <v>1</v>
      </c>
      <c r="E1327" t="s">
        <v>366</v>
      </c>
      <c r="F1327">
        <v>2025</v>
      </c>
    </row>
    <row r="1328" spans="1:6" x14ac:dyDescent="0.3">
      <c r="A1328" t="s">
        <v>364</v>
      </c>
      <c r="B1328" t="str">
        <v>Revisión de la información en la plataforma CAMPRO</v>
      </c>
      <c r="C1328">
        <v>0</v>
      </c>
      <c r="D1328" t="str">
        <f t="shared" si="23"/>
        <v>1</v>
      </c>
      <c r="E1328" t="s">
        <v>366</v>
      </c>
      <c r="F1328">
        <v>2025</v>
      </c>
    </row>
    <row r="1329" spans="1:6" x14ac:dyDescent="0.3">
      <c r="A1329" t="s">
        <v>364</v>
      </c>
      <c r="B1329" t="str">
        <v>Certificación ambiental para la habilitación de centros de diagnostico automotor - CDA</v>
      </c>
      <c r="C1329">
        <v>0</v>
      </c>
      <c r="D1329" t="str">
        <f t="shared" si="23"/>
        <v>1</v>
      </c>
      <c r="E1329" t="s">
        <v>366</v>
      </c>
      <c r="F1329">
        <v>2025</v>
      </c>
    </row>
    <row r="1330" spans="1:6" x14ac:dyDescent="0.3">
      <c r="A1330" t="s">
        <v>364</v>
      </c>
      <c r="B1330" t="str">
        <v>Combustibles</v>
      </c>
      <c r="C1330">
        <v>0</v>
      </c>
      <c r="D1330" t="str">
        <f t="shared" si="23"/>
        <v>1</v>
      </c>
      <c r="E1330" t="s">
        <v>366</v>
      </c>
      <c r="F1330">
        <v>2025</v>
      </c>
    </row>
    <row r="1331" spans="1:6" x14ac:dyDescent="0.3">
      <c r="A1331" t="s">
        <v>364</v>
      </c>
      <c r="B1331" t="str">
        <v>SSL-PM-02-RG-01 Matriz de Identificación sustancia quimica</v>
      </c>
      <c r="C1331">
        <v>0</v>
      </c>
      <c r="D1331" t="str">
        <f t="shared" si="23"/>
        <v>1</v>
      </c>
      <c r="E1331" t="s">
        <v>366</v>
      </c>
      <c r="F1331">
        <v>2025</v>
      </c>
    </row>
    <row r="1332" spans="1:6" x14ac:dyDescent="0.3">
      <c r="A1332" t="s">
        <v>364</v>
      </c>
      <c r="B1332" t="str">
        <v>Matriz de compatibilidad de acuerdo a las sustancias quimicas que se manejan</v>
      </c>
      <c r="C1332">
        <v>0</v>
      </c>
      <c r="D1332" t="str">
        <f t="shared" si="23"/>
        <v>1</v>
      </c>
      <c r="E1332" t="s">
        <v>366</v>
      </c>
      <c r="F1332">
        <v>2025</v>
      </c>
    </row>
    <row r="1333" spans="1:6" x14ac:dyDescent="0.3">
      <c r="A1333" t="s">
        <v>364</v>
      </c>
      <c r="B1333" t="str">
        <v>Verificación del almacenamiento de las sustancias quimicas de acuerdo al Sistema Globalmente Armonizado (Registro fotografico)</v>
      </c>
      <c r="C1333">
        <v>0</v>
      </c>
      <c r="D1333" t="str">
        <f t="shared" si="23"/>
        <v>1</v>
      </c>
      <c r="E1333" t="s">
        <v>366</v>
      </c>
      <c r="F1333">
        <v>2025</v>
      </c>
    </row>
    <row r="1334" spans="1:6" x14ac:dyDescent="0.3">
      <c r="A1334" t="s">
        <v>364</v>
      </c>
      <c r="B1334" t="str">
        <v>SSL-PM-02-RG-02 Etiquetado de las sustancias quimicas en la sede del proyecto (Servicios generales, almacen, TI, entre otras). (Registro fotografico)</v>
      </c>
      <c r="C1334">
        <v>0</v>
      </c>
      <c r="D1334" t="str">
        <f t="shared" si="23"/>
        <v>1</v>
      </c>
      <c r="E1334" t="s">
        <v>366</v>
      </c>
      <c r="F1334">
        <v>2025</v>
      </c>
    </row>
    <row r="1335" spans="1:6" x14ac:dyDescent="0.3">
      <c r="A1335" t="s">
        <v>364</v>
      </c>
      <c r="B1335" t="str">
        <v>Fichas de seguridad que se utilizan en el proyecto (Resolución 773 de 2021 - Decreto 1496 del 2018  y que cumplan de acuerdo a la NTC 4435)</v>
      </c>
      <c r="C1335">
        <v>0</v>
      </c>
      <c r="D1335" t="str">
        <f t="shared" si="23"/>
        <v>1</v>
      </c>
      <c r="E1335" t="s">
        <v>366</v>
      </c>
      <c r="F1335">
        <v>2025</v>
      </c>
    </row>
    <row r="1336" spans="1:6" x14ac:dyDescent="0.3">
      <c r="A1336" t="s">
        <v>364</v>
      </c>
      <c r="B1336" t="str">
        <v xml:space="preserve">SSL-PM-02-RG-02 Etiquetado de las sustancias quimicas en los vehiculos del proyecto  </v>
      </c>
      <c r="C1336">
        <v>0</v>
      </c>
      <c r="D1336" t="str">
        <f t="shared" si="23"/>
        <v>1</v>
      </c>
      <c r="E1336" t="s">
        <v>366</v>
      </c>
      <c r="F1336">
        <v>2025</v>
      </c>
    </row>
    <row r="1337" spans="1:6" x14ac:dyDescent="0.3">
      <c r="A1337" t="s">
        <v>364</v>
      </c>
      <c r="B1337" t="str">
        <v>SSL-PM-02-RG-03 Tarjeta de emergencia (para el transporte de sustancias quimicas)</v>
      </c>
      <c r="C1337">
        <v>0</v>
      </c>
      <c r="D1337" t="str">
        <f t="shared" si="23"/>
        <v>1</v>
      </c>
      <c r="E1337" t="s">
        <v>366</v>
      </c>
      <c r="F1337">
        <v>2025</v>
      </c>
    </row>
    <row r="1338" spans="1:6" x14ac:dyDescent="0.3">
      <c r="A1338" t="s">
        <v>364</v>
      </c>
      <c r="B1338" t="str">
        <v>Cumplimiento al rotulado de los vehiculos que transportan sustancias (Decreto 1609/2002)</v>
      </c>
      <c r="C1338">
        <v>0</v>
      </c>
      <c r="D1338" t="str">
        <f t="shared" si="23"/>
        <v>1</v>
      </c>
      <c r="E1338" t="s">
        <v>366</v>
      </c>
      <c r="F1338">
        <v>2025</v>
      </c>
    </row>
    <row r="1339" spans="1:6" x14ac:dyDescent="0.3">
      <c r="A1339" t="s">
        <v>364</v>
      </c>
      <c r="B1339" t="str">
        <v>SSL-PM-14-RG-05 Guion para el desarrollo del simulacro</v>
      </c>
      <c r="C1339">
        <v>0</v>
      </c>
      <c r="D1339" t="str">
        <f t="shared" si="23"/>
        <v>1</v>
      </c>
      <c r="E1339" t="s">
        <v>366</v>
      </c>
      <c r="F1339">
        <v>2025</v>
      </c>
    </row>
    <row r="1340" spans="1:6" x14ac:dyDescent="0.3">
      <c r="A1340" t="s">
        <v>364</v>
      </c>
      <c r="B1340" t="str">
        <v>SGA-PR-02-RG-03 Informe de simulacro de emergencias ambientales.</v>
      </c>
      <c r="C1340">
        <v>0</v>
      </c>
      <c r="D1340" t="str">
        <f t="shared" si="23"/>
        <v>1</v>
      </c>
      <c r="E1340" t="s">
        <v>366</v>
      </c>
      <c r="F1340">
        <v>2025</v>
      </c>
    </row>
    <row r="1341" spans="1:6" x14ac:dyDescent="0.3">
      <c r="A1341" t="s">
        <v>364</v>
      </c>
      <c r="B1341" t="str">
        <v>Documento donde se establece los PONS aplicables al contrato</v>
      </c>
      <c r="C1341">
        <v>0</v>
      </c>
      <c r="D1341" t="str">
        <f t="shared" si="23"/>
        <v>1</v>
      </c>
      <c r="E1341" t="s">
        <v>366</v>
      </c>
      <c r="F1341">
        <v>2025</v>
      </c>
    </row>
    <row r="1342" spans="1:6" x14ac:dyDescent="0.3">
      <c r="A1342" t="s">
        <v>364</v>
      </c>
      <c r="B1342" t="str">
        <v>SGA-PR-02-RG-02 Investigación de causalidad de emergencias ambientales</v>
      </c>
      <c r="C1342">
        <v>0</v>
      </c>
      <c r="D1342" t="str">
        <f t="shared" si="23"/>
        <v>1</v>
      </c>
      <c r="E1342" t="s">
        <v>366</v>
      </c>
      <c r="F1342">
        <v>2025</v>
      </c>
    </row>
    <row r="1343" spans="1:6" x14ac:dyDescent="0.3">
      <c r="A1343" t="s">
        <v>364</v>
      </c>
      <c r="B1343" t="str">
        <v>SGA-PR-02-RG-04 Base de incidentes ambientales</v>
      </c>
      <c r="C1343">
        <v>0</v>
      </c>
      <c r="D1343" t="str">
        <f t="shared" si="23"/>
        <v>1</v>
      </c>
      <c r="E1343" t="s">
        <v>366</v>
      </c>
      <c r="F1343">
        <v>2025</v>
      </c>
    </row>
    <row r="1344" spans="1:6" x14ac:dyDescent="0.3">
      <c r="A1344" t="s">
        <v>364</v>
      </c>
      <c r="B1344" t="str">
        <v>Inducción y reinducción</v>
      </c>
      <c r="C1344">
        <v>0</v>
      </c>
      <c r="D1344" t="str">
        <f t="shared" si="23"/>
        <v>1</v>
      </c>
      <c r="E1344" t="s">
        <v>366</v>
      </c>
      <c r="F1344">
        <v>2025</v>
      </c>
    </row>
    <row r="1345" spans="1:6" x14ac:dyDescent="0.3">
      <c r="A1345" t="s">
        <v>364</v>
      </c>
      <c r="B1345" t="str">
        <v>Inspecciones ambiental en terreno</v>
      </c>
      <c r="C1345">
        <v>0</v>
      </c>
      <c r="D1345" t="str">
        <f t="shared" si="23"/>
        <v>1</v>
      </c>
      <c r="E1345" t="s">
        <v>366</v>
      </c>
      <c r="F1345">
        <v>2025</v>
      </c>
    </row>
    <row r="1346" spans="1:6" x14ac:dyDescent="0.3">
      <c r="A1346" t="s">
        <v>364</v>
      </c>
      <c r="B1346" t="str">
        <v>Inspecciones de kit de derrames</v>
      </c>
      <c r="C1346">
        <v>0</v>
      </c>
      <c r="D1346" t="str">
        <f t="shared" ref="D1346:D1406" si="24">IF(C1346=1,"0","1")</f>
        <v>1</v>
      </c>
      <c r="E1346" t="s">
        <v>366</v>
      </c>
      <c r="F1346">
        <v>2025</v>
      </c>
    </row>
    <row r="1347" spans="1:6" x14ac:dyDescent="0.3">
      <c r="A1347" t="s">
        <v>364</v>
      </c>
      <c r="B1347" t="str">
        <v>Inspecciones localivas ambientales</v>
      </c>
      <c r="C1347">
        <v>0</v>
      </c>
      <c r="D1347" t="str">
        <f t="shared" si="24"/>
        <v>1</v>
      </c>
      <c r="E1347" t="s">
        <v>366</v>
      </c>
      <c r="F1347">
        <v>2025</v>
      </c>
    </row>
    <row r="1348" spans="1:6" x14ac:dyDescent="0.3">
      <c r="A1348" t="s">
        <v>364</v>
      </c>
      <c r="B1348" t="str">
        <v>Informe del desempeño ambiental del contrato (Indicadores, practicas sostenibles, hallazgos, entre otros)</v>
      </c>
      <c r="C1348">
        <v>0</v>
      </c>
      <c r="D1348" t="str">
        <f t="shared" si="24"/>
        <v>1</v>
      </c>
      <c r="E1348" t="s">
        <v>366</v>
      </c>
      <c r="F1348">
        <v>2025</v>
      </c>
    </row>
    <row r="1349" spans="1:6" x14ac:dyDescent="0.3">
      <c r="A1349" t="s">
        <v>364</v>
      </c>
      <c r="B1349" t="str">
        <v>Comunicación del desempeño ambiental a colaboradores</v>
      </c>
      <c r="C1349">
        <v>0</v>
      </c>
      <c r="D1349" t="str">
        <f t="shared" si="24"/>
        <v>1</v>
      </c>
      <c r="E1349" t="s">
        <v>366</v>
      </c>
      <c r="F1349">
        <v>2025</v>
      </c>
    </row>
    <row r="1350" spans="1:6" x14ac:dyDescent="0.3">
      <c r="A1350" t="s">
        <v>364</v>
      </c>
      <c r="B1350" t="str">
        <v>SGA-PL-01-RG-05 Lista de chequeo de cumplimiento ambiental de proveedores (Sustancias quimicas, Saneamiento básico, Residuos peligrosos, RCD, CDA, Estaciones de servicio, Laboratorios - Cromatografia; entre otros)</v>
      </c>
      <c r="C1350">
        <v>0</v>
      </c>
      <c r="D1350" t="str">
        <f t="shared" si="24"/>
        <v>1</v>
      </c>
      <c r="E1350" t="s">
        <v>366</v>
      </c>
      <c r="F1350">
        <v>2025</v>
      </c>
    </row>
    <row r="1351" spans="1:6" x14ac:dyDescent="0.3">
      <c r="A1351" t="s">
        <v>364</v>
      </c>
      <c r="B1351" t="str">
        <v>Soportes del cumplimiento ambiental de cada proveedor</v>
      </c>
      <c r="C1351">
        <v>0</v>
      </c>
      <c r="D1351" t="str">
        <f t="shared" si="24"/>
        <v>1</v>
      </c>
      <c r="E1351" t="s">
        <v>366</v>
      </c>
      <c r="F1351">
        <v>2025</v>
      </c>
    </row>
    <row r="1352" spans="1:6" x14ac:dyDescent="0.3">
      <c r="A1352" t="s">
        <v>364</v>
      </c>
      <c r="B1352" t="str">
        <v>Seguimiento y Control Acciones Correctivas y Oportunidades de Mejora</v>
      </c>
      <c r="C1352">
        <v>0</v>
      </c>
      <c r="D1352" t="str">
        <f t="shared" si="24"/>
        <v>1</v>
      </c>
      <c r="E1352" t="s">
        <v>366</v>
      </c>
      <c r="F1352">
        <v>2025</v>
      </c>
    </row>
    <row r="1353" spans="1:6" x14ac:dyDescent="0.3">
      <c r="A1353" t="s">
        <v>364</v>
      </c>
      <c r="B1353" t="str">
        <v>Evidencias de cierre de hallazgo</v>
      </c>
      <c r="C1353">
        <v>0</v>
      </c>
      <c r="D1353" t="str">
        <f t="shared" si="24"/>
        <v>1</v>
      </c>
      <c r="E1353" t="s">
        <v>366</v>
      </c>
      <c r="F1353">
        <v>2025</v>
      </c>
    </row>
    <row r="1354" spans="1:6" x14ac:dyDescent="0.3">
      <c r="A1354" t="s">
        <v>364</v>
      </c>
      <c r="B1354" t="str">
        <v>Residuos</v>
      </c>
      <c r="C1354">
        <v>0</v>
      </c>
      <c r="D1354" t="str">
        <f t="shared" si="24"/>
        <v>1</v>
      </c>
      <c r="E1354" t="s">
        <v>366</v>
      </c>
      <c r="F1354">
        <v>2025</v>
      </c>
    </row>
    <row r="1355" spans="1:6" x14ac:dyDescent="0.3">
      <c r="A1355" t="s">
        <v>364</v>
      </c>
      <c r="B1355" t="str">
        <v>Emisiones y combustible</v>
      </c>
      <c r="C1355">
        <v>0</v>
      </c>
      <c r="D1355" t="str">
        <f t="shared" si="24"/>
        <v>1</v>
      </c>
      <c r="E1355" t="s">
        <v>366</v>
      </c>
      <c r="F1355">
        <v>2025</v>
      </c>
    </row>
    <row r="1356" spans="1:6" x14ac:dyDescent="0.3">
      <c r="A1356" t="s">
        <v>364</v>
      </c>
      <c r="B1356" t="str">
        <v>Saneamiento básico</v>
      </c>
      <c r="C1356">
        <v>0</v>
      </c>
      <c r="D1356" t="str">
        <f t="shared" si="24"/>
        <v>1</v>
      </c>
      <c r="E1356" t="s">
        <v>366</v>
      </c>
      <c r="F1356">
        <v>2025</v>
      </c>
    </row>
    <row r="1357" spans="1:6" x14ac:dyDescent="0.3">
      <c r="A1357" t="s">
        <v>364</v>
      </c>
      <c r="B1357" t="str">
        <v>Inspecciones</v>
      </c>
      <c r="C1357">
        <v>0</v>
      </c>
      <c r="D1357" t="str">
        <f t="shared" si="24"/>
        <v>1</v>
      </c>
      <c r="E1357" t="s">
        <v>366</v>
      </c>
      <c r="F1357">
        <v>2025</v>
      </c>
    </row>
    <row r="1358" spans="1:6" x14ac:dyDescent="0.3">
      <c r="A1358" t="s">
        <v>364</v>
      </c>
      <c r="B1358" t="str">
        <v>Practicas</v>
      </c>
      <c r="C1358">
        <v>0</v>
      </c>
      <c r="D1358" t="str">
        <f t="shared" si="24"/>
        <v>1</v>
      </c>
      <c r="E1358" t="s">
        <v>366</v>
      </c>
      <c r="F1358">
        <v>2025</v>
      </c>
    </row>
    <row r="1359" spans="1:6" x14ac:dyDescent="0.3">
      <c r="A1359" t="s">
        <v>364</v>
      </c>
      <c r="B1359" t="str">
        <v>Formaciones</v>
      </c>
      <c r="C1359">
        <v>0</v>
      </c>
      <c r="D1359" t="str">
        <f t="shared" si="24"/>
        <v>1</v>
      </c>
      <c r="E1359" t="s">
        <v>366</v>
      </c>
      <c r="F1359">
        <v>2025</v>
      </c>
    </row>
    <row r="1360" spans="1:6" x14ac:dyDescent="0.3">
      <c r="A1360" t="s">
        <v>364</v>
      </c>
      <c r="B1360" t="str" cm="1">
        <f t="array" ref="B1360:B1418">SUBESTACIONES.!C9:C67</f>
        <v>SIG-MG-01-RG-02 Matriz DOFA</v>
      </c>
      <c r="C1360" cm="1">
        <f t="array" ref="C1360:C1417">SUBESTACIONES.!O9:O66</f>
        <v>1</v>
      </c>
      <c r="D1360" t="str">
        <f t="shared" si="24"/>
        <v>0</v>
      </c>
      <c r="E1360" t="s">
        <v>367</v>
      </c>
      <c r="F1360">
        <v>2025</v>
      </c>
    </row>
    <row r="1361" spans="1:6" x14ac:dyDescent="0.3">
      <c r="A1361" t="s">
        <v>364</v>
      </c>
      <c r="B1361" t="str">
        <v>Matriz de partes interesadas</v>
      </c>
      <c r="C1361">
        <v>1</v>
      </c>
      <c r="D1361" t="str">
        <f t="shared" si="24"/>
        <v>0</v>
      </c>
      <c r="E1361" t="s">
        <v>367</v>
      </c>
      <c r="F1361">
        <v>2025</v>
      </c>
    </row>
    <row r="1362" spans="1:6" x14ac:dyDescent="0.3">
      <c r="A1362" t="s">
        <v>364</v>
      </c>
      <c r="B1362" t="str">
        <v>Matriz de riesgos y oportunidades</v>
      </c>
      <c r="C1362">
        <v>1</v>
      </c>
      <c r="D1362" t="str">
        <f t="shared" si="24"/>
        <v>0</v>
      </c>
      <c r="E1362" t="s">
        <v>367</v>
      </c>
      <c r="F1362">
        <v>2025</v>
      </c>
    </row>
    <row r="1363" spans="1:6" x14ac:dyDescent="0.3">
      <c r="A1363" t="s">
        <v>364</v>
      </c>
      <c r="B1363" t="str">
        <v>Matriz de identificación de aspectos e impactos ambientales</v>
      </c>
      <c r="C1363">
        <v>1</v>
      </c>
      <c r="D1363" t="str">
        <f t="shared" si="24"/>
        <v>0</v>
      </c>
      <c r="E1363" t="s">
        <v>367</v>
      </c>
      <c r="F1363">
        <v>2025</v>
      </c>
    </row>
    <row r="1364" spans="1:6" x14ac:dyDescent="0.3">
      <c r="A1364" t="s">
        <v>364</v>
      </c>
      <c r="B1364" t="str">
        <v>Divulgación de la Matriz de identificación de aspectos e impactos ambientales</v>
      </c>
      <c r="C1364">
        <v>1</v>
      </c>
      <c r="D1364" t="str">
        <f t="shared" si="24"/>
        <v>0</v>
      </c>
      <c r="E1364" t="s">
        <v>367</v>
      </c>
      <c r="F1364">
        <v>2025</v>
      </c>
    </row>
    <row r="1365" spans="1:6" x14ac:dyDescent="0.3">
      <c r="A1365" t="s">
        <v>364</v>
      </c>
      <c r="B1365" t="str">
        <v>Presupuesto para la implementación del Sistema de Gestión Ambiental</v>
      </c>
      <c r="C1365">
        <v>1</v>
      </c>
      <c r="D1365" t="str">
        <f t="shared" si="24"/>
        <v>0</v>
      </c>
      <c r="E1365" t="s">
        <v>367</v>
      </c>
      <c r="F1365">
        <v>2025</v>
      </c>
    </row>
    <row r="1366" spans="1:6" x14ac:dyDescent="0.3">
      <c r="A1366" t="s">
        <v>364</v>
      </c>
      <c r="B1366" t="str">
        <v>Matriz de comunicaciones externas</v>
      </c>
      <c r="C1366">
        <v>1</v>
      </c>
      <c r="D1366" t="str">
        <f t="shared" si="24"/>
        <v>0</v>
      </c>
      <c r="E1366" t="s">
        <v>367</v>
      </c>
      <c r="F1366">
        <v>2025</v>
      </c>
    </row>
    <row r="1367" spans="1:6" x14ac:dyDescent="0.3">
      <c r="A1367" t="s">
        <v>364</v>
      </c>
      <c r="B1367" t="str">
        <v>Verificación de las instalaciones del centro de acopio</v>
      </c>
      <c r="C1367">
        <v>0</v>
      </c>
      <c r="D1367" t="str">
        <f t="shared" si="24"/>
        <v>1</v>
      </c>
      <c r="E1367" t="s">
        <v>367</v>
      </c>
      <c r="F1367">
        <v>2025</v>
      </c>
    </row>
    <row r="1368" spans="1:6" x14ac:dyDescent="0.3">
      <c r="A1368" t="s">
        <v>364</v>
      </c>
      <c r="B1368" t="str">
        <v xml:space="preserve">Aforo de residuos ordinarios </v>
      </c>
      <c r="C1368">
        <v>0</v>
      </c>
      <c r="D1368" t="str">
        <f t="shared" si="24"/>
        <v>1</v>
      </c>
      <c r="E1368" t="s">
        <v>367</v>
      </c>
      <c r="F1368">
        <v>2025</v>
      </c>
    </row>
    <row r="1369" spans="1:6" x14ac:dyDescent="0.3">
      <c r="A1369" t="s">
        <v>364</v>
      </c>
      <c r="B1369" t="str">
        <v>Orden y aseo del centro de acopio</v>
      </c>
      <c r="C1369">
        <v>0</v>
      </c>
      <c r="D1369" t="str">
        <f t="shared" si="24"/>
        <v>1</v>
      </c>
      <c r="E1369" t="s">
        <v>367</v>
      </c>
      <c r="F1369">
        <v>2025</v>
      </c>
    </row>
    <row r="1370" spans="1:6" x14ac:dyDescent="0.3">
      <c r="A1370" t="s">
        <v>364</v>
      </c>
      <c r="B1370" t="str">
        <v>Recolección de residuos aprovechables (SGA-PM-01-RG-02 Venta de material reciclable y/o donación)</v>
      </c>
      <c r="C1370">
        <v>0</v>
      </c>
      <c r="D1370" t="str">
        <f t="shared" si="24"/>
        <v>1</v>
      </c>
      <c r="E1370" t="s">
        <v>367</v>
      </c>
      <c r="F1370">
        <v>2025</v>
      </c>
    </row>
    <row r="1371" spans="1:6" x14ac:dyDescent="0.3">
      <c r="A1371" t="s">
        <v>364</v>
      </c>
      <c r="B1371" t="str">
        <v xml:space="preserve">Licencias de empresas de recolección , transporte y disposición de residuos peligrosos </v>
      </c>
      <c r="C1371">
        <v>0</v>
      </c>
      <c r="D1371" t="str">
        <f t="shared" si="24"/>
        <v>1</v>
      </c>
      <c r="E1371" t="s">
        <v>367</v>
      </c>
      <c r="F1371">
        <v>2025</v>
      </c>
    </row>
    <row r="1372" spans="1:6" x14ac:dyDescent="0.3">
      <c r="A1372" t="s">
        <v>364</v>
      </c>
      <c r="B1372" t="str">
        <v>Recoleccción de residuos peligrosos (SGA-PL-02-RG-01 Entrega y verificación  de residuos peligrosos)</v>
      </c>
      <c r="C1372">
        <v>0</v>
      </c>
      <c r="D1372" t="str">
        <f t="shared" si="24"/>
        <v>1</v>
      </c>
      <c r="E1372" t="s">
        <v>367</v>
      </c>
      <c r="F1372">
        <v>2025</v>
      </c>
    </row>
    <row r="1373" spans="1:6" x14ac:dyDescent="0.3">
      <c r="A1373" t="s">
        <v>364</v>
      </c>
      <c r="B1373" t="str">
        <v>Manifiestos de carga</v>
      </c>
      <c r="C1373">
        <v>0</v>
      </c>
      <c r="D1373" t="str">
        <f t="shared" si="24"/>
        <v>1</v>
      </c>
      <c r="E1373" t="s">
        <v>367</v>
      </c>
      <c r="F1373">
        <v>2025</v>
      </c>
    </row>
    <row r="1374" spans="1:6" x14ac:dyDescent="0.3">
      <c r="A1374" t="s">
        <v>364</v>
      </c>
      <c r="B1374" t="str">
        <v xml:space="preserve">Recolección de aguas residuales de baños portatiles </v>
      </c>
      <c r="C1374">
        <v>0</v>
      </c>
      <c r="D1374" t="str">
        <f t="shared" si="24"/>
        <v>1</v>
      </c>
      <c r="E1374" t="s">
        <v>367</v>
      </c>
      <c r="F1374">
        <v>2025</v>
      </c>
    </row>
    <row r="1375" spans="1:6" x14ac:dyDescent="0.3">
      <c r="A1375" t="s">
        <v>364</v>
      </c>
      <c r="B1375" t="str">
        <v>Actualización del registro SGA-PM-01-RG-01 Control de generación y disposición de residuos</v>
      </c>
      <c r="C1375">
        <v>0</v>
      </c>
      <c r="D1375" t="str">
        <f t="shared" si="24"/>
        <v>1</v>
      </c>
      <c r="E1375" t="s">
        <v>367</v>
      </c>
      <c r="F1375">
        <v>2025</v>
      </c>
    </row>
    <row r="1376" spans="1:6" x14ac:dyDescent="0.3">
      <c r="A1376" t="s">
        <v>364</v>
      </c>
      <c r="B1376" t="str">
        <v xml:space="preserve">Licencias y certificados de disposición final de los talleres que realizan mantenimiento a los vehiculos </v>
      </c>
      <c r="C1376">
        <v>0</v>
      </c>
      <c r="D1376" t="str">
        <f t="shared" si="24"/>
        <v>1</v>
      </c>
      <c r="E1376" t="s">
        <v>367</v>
      </c>
      <c r="F1376">
        <v>2025</v>
      </c>
    </row>
    <row r="1377" spans="1:6" x14ac:dyDescent="0.3">
      <c r="A1377" t="s">
        <v>364</v>
      </c>
      <c r="B1377" t="str">
        <v>Control de plagas (roedores)</v>
      </c>
      <c r="C1377">
        <v>0</v>
      </c>
      <c r="D1377" t="str">
        <f t="shared" si="24"/>
        <v>1</v>
      </c>
      <c r="E1377" t="s">
        <v>367</v>
      </c>
      <c r="F1377">
        <v>2025</v>
      </c>
    </row>
    <row r="1378" spans="1:6" x14ac:dyDescent="0.3">
      <c r="A1378" t="s">
        <v>364</v>
      </c>
      <c r="B1378" t="str">
        <v>Fumigación general (Vectores)</v>
      </c>
      <c r="C1378">
        <v>0</v>
      </c>
      <c r="D1378" t="str">
        <f t="shared" si="24"/>
        <v>1</v>
      </c>
      <c r="E1378" t="s">
        <v>367</v>
      </c>
      <c r="F1378">
        <v>2025</v>
      </c>
    </row>
    <row r="1379" spans="1:6" x14ac:dyDescent="0.3">
      <c r="A1379" t="s">
        <v>364</v>
      </c>
      <c r="B1379" t="str">
        <v>Lavado de tanques</v>
      </c>
      <c r="C1379">
        <v>0</v>
      </c>
      <c r="D1379" t="str">
        <f t="shared" si="24"/>
        <v>1</v>
      </c>
      <c r="E1379" t="s">
        <v>367</v>
      </c>
      <c r="F1379">
        <v>2025</v>
      </c>
    </row>
    <row r="1380" spans="1:6" x14ac:dyDescent="0.3">
      <c r="A1380" t="s">
        <v>364</v>
      </c>
      <c r="B1380" t="str">
        <v>Análisis e informe de agua potable (Laboratorio acreditado por el IDEAM)</v>
      </c>
      <c r="C1380">
        <v>0</v>
      </c>
      <c r="D1380" t="str">
        <f t="shared" si="24"/>
        <v>1</v>
      </c>
      <c r="E1380" t="s">
        <v>367</v>
      </c>
      <c r="F1380">
        <v>2025</v>
      </c>
    </row>
    <row r="1381" spans="1:6" x14ac:dyDescent="0.3">
      <c r="A1381" t="s">
        <v>364</v>
      </c>
      <c r="B1381" t="str">
        <v>Mantenimiento de los filtros de agua de las instalaciones de la sede</v>
      </c>
      <c r="C1381">
        <v>0</v>
      </c>
      <c r="D1381" t="str">
        <f t="shared" si="24"/>
        <v>1</v>
      </c>
      <c r="E1381" t="s">
        <v>367</v>
      </c>
      <c r="F1381">
        <v>2025</v>
      </c>
    </row>
    <row r="1382" spans="1:6" x14ac:dyDescent="0.3">
      <c r="A1382" t="s">
        <v>364</v>
      </c>
      <c r="B1382" t="str">
        <v>Proyectos para la disminuación del impacto ambiental</v>
      </c>
      <c r="C1382">
        <v>0</v>
      </c>
      <c r="D1382" t="str">
        <f t="shared" si="24"/>
        <v>1</v>
      </c>
      <c r="E1382" t="s">
        <v>367</v>
      </c>
      <c r="F1382">
        <v>2025</v>
      </c>
    </row>
    <row r="1383" spans="1:6" x14ac:dyDescent="0.3">
      <c r="A1383" t="s">
        <v>364</v>
      </c>
      <c r="B1383" t="str">
        <v>Campañas de toma de conciencia en el contrato</v>
      </c>
      <c r="C1383">
        <v>0</v>
      </c>
      <c r="D1383" t="str">
        <f t="shared" si="24"/>
        <v>1</v>
      </c>
      <c r="E1383" t="s">
        <v>367</v>
      </c>
      <c r="F1383">
        <v>2025</v>
      </c>
    </row>
    <row r="1384" spans="1:6" x14ac:dyDescent="0.3">
      <c r="A1384" t="s">
        <v>364</v>
      </c>
      <c r="B1384" t="str">
        <v>Charlas o divulgaciones en temas ambientales</v>
      </c>
      <c r="C1384">
        <v>0</v>
      </c>
      <c r="D1384" t="str">
        <f t="shared" si="24"/>
        <v>1</v>
      </c>
      <c r="E1384" t="s">
        <v>367</v>
      </c>
      <c r="F1384">
        <v>2025</v>
      </c>
    </row>
    <row r="1385" spans="1:6" x14ac:dyDescent="0.3">
      <c r="A1385" t="s">
        <v>364</v>
      </c>
      <c r="B1385" t="str">
        <v>Verificación de las revisiones tecnicomecanica de los vehiculos</v>
      </c>
      <c r="C1385">
        <v>0</v>
      </c>
      <c r="D1385" t="str">
        <f t="shared" si="24"/>
        <v>1</v>
      </c>
      <c r="E1385" t="s">
        <v>367</v>
      </c>
      <c r="F1385">
        <v>2025</v>
      </c>
    </row>
    <row r="1386" spans="1:6" x14ac:dyDescent="0.3">
      <c r="A1386" t="s">
        <v>364</v>
      </c>
      <c r="B1386" t="str">
        <v>Verificaciones de las revisiones tecnicomecanicas de las motos</v>
      </c>
      <c r="C1386">
        <v>0</v>
      </c>
      <c r="D1386" t="str">
        <f t="shared" si="24"/>
        <v>1</v>
      </c>
      <c r="E1386" t="s">
        <v>367</v>
      </c>
      <c r="F1386">
        <v>2025</v>
      </c>
    </row>
    <row r="1387" spans="1:6" x14ac:dyDescent="0.3">
      <c r="A1387" t="s">
        <v>364</v>
      </c>
      <c r="B1387" t="str">
        <v>Revisión de la información en la plataforma CAMPRO</v>
      </c>
      <c r="C1387">
        <v>0</v>
      </c>
      <c r="D1387" t="str">
        <f t="shared" si="24"/>
        <v>1</v>
      </c>
      <c r="E1387" t="s">
        <v>367</v>
      </c>
      <c r="F1387">
        <v>2025</v>
      </c>
    </row>
    <row r="1388" spans="1:6" x14ac:dyDescent="0.3">
      <c r="A1388" t="s">
        <v>364</v>
      </c>
      <c r="B1388" t="str">
        <v>Certificación ambiental para la habilitación de centros de diagnostico automotor - CDA</v>
      </c>
      <c r="C1388">
        <v>0</v>
      </c>
      <c r="D1388" t="str">
        <f t="shared" si="24"/>
        <v>1</v>
      </c>
      <c r="E1388" t="s">
        <v>367</v>
      </c>
      <c r="F1388">
        <v>2025</v>
      </c>
    </row>
    <row r="1389" spans="1:6" x14ac:dyDescent="0.3">
      <c r="A1389" t="s">
        <v>364</v>
      </c>
      <c r="B1389" t="str">
        <v>Combustibles</v>
      </c>
      <c r="C1389">
        <v>0</v>
      </c>
      <c r="D1389" t="str">
        <f t="shared" si="24"/>
        <v>1</v>
      </c>
      <c r="E1389" t="s">
        <v>367</v>
      </c>
      <c r="F1389">
        <v>2025</v>
      </c>
    </row>
    <row r="1390" spans="1:6" x14ac:dyDescent="0.3">
      <c r="A1390" t="s">
        <v>364</v>
      </c>
      <c r="B1390" t="str">
        <v>SSL-PM-02-RG-01 Matriz de Identificación sustancia quimica</v>
      </c>
      <c r="C1390">
        <v>0</v>
      </c>
      <c r="D1390" t="str">
        <f t="shared" si="24"/>
        <v>1</v>
      </c>
      <c r="E1390" t="s">
        <v>367</v>
      </c>
      <c r="F1390">
        <v>2025</v>
      </c>
    </row>
    <row r="1391" spans="1:6" x14ac:dyDescent="0.3">
      <c r="A1391" t="s">
        <v>364</v>
      </c>
      <c r="B1391" t="str">
        <v>Matriz de compatibilidad de acuerdo a las sustancias quimicas que se manejan</v>
      </c>
      <c r="C1391">
        <v>0</v>
      </c>
      <c r="D1391" t="str">
        <f t="shared" si="24"/>
        <v>1</v>
      </c>
      <c r="E1391" t="s">
        <v>367</v>
      </c>
      <c r="F1391">
        <v>2025</v>
      </c>
    </row>
    <row r="1392" spans="1:6" x14ac:dyDescent="0.3">
      <c r="A1392" t="s">
        <v>364</v>
      </c>
      <c r="B1392" t="str">
        <v>Verificación del almacenamiento de las sustancias quimicas de acuerdo al Sistema Globalmente Armonizado (Registro fotografico)</v>
      </c>
      <c r="C1392">
        <v>0</v>
      </c>
      <c r="D1392" t="str">
        <f t="shared" si="24"/>
        <v>1</v>
      </c>
      <c r="E1392" t="s">
        <v>367</v>
      </c>
      <c r="F1392">
        <v>2025</v>
      </c>
    </row>
    <row r="1393" spans="1:6" x14ac:dyDescent="0.3">
      <c r="A1393" t="s">
        <v>364</v>
      </c>
      <c r="B1393" t="str">
        <v>SSL-PM-02-RG-02 Etiquetado de las sustancias quimicas en la sede del proyecto (Servicios generales, almacen, TI, entre otras). (Registro fotografico)</v>
      </c>
      <c r="C1393">
        <v>0</v>
      </c>
      <c r="D1393" t="str">
        <f t="shared" si="24"/>
        <v>1</v>
      </c>
      <c r="E1393" t="s">
        <v>367</v>
      </c>
      <c r="F1393">
        <v>2025</v>
      </c>
    </row>
    <row r="1394" spans="1:6" x14ac:dyDescent="0.3">
      <c r="A1394" t="s">
        <v>364</v>
      </c>
      <c r="B1394" t="str">
        <v>Fichas de seguridad que se utilizan en el proyecto (Resolución 773 de 2021 - Decreto 1496 del 2018  y que cumplan de acuerdo a la NTC 4435)</v>
      </c>
      <c r="C1394">
        <v>0</v>
      </c>
      <c r="D1394" t="str">
        <f t="shared" si="24"/>
        <v>1</v>
      </c>
      <c r="E1394" t="s">
        <v>367</v>
      </c>
      <c r="F1394">
        <v>2025</v>
      </c>
    </row>
    <row r="1395" spans="1:6" x14ac:dyDescent="0.3">
      <c r="A1395" t="s">
        <v>364</v>
      </c>
      <c r="B1395" t="str">
        <v xml:space="preserve">SSL-PM-02-RG-02 Etiquetado de las sustancias quimicas en los vehiculos del proyecto  </v>
      </c>
      <c r="C1395">
        <v>0</v>
      </c>
      <c r="D1395" t="str">
        <f t="shared" si="24"/>
        <v>1</v>
      </c>
      <c r="E1395" t="s">
        <v>367</v>
      </c>
      <c r="F1395">
        <v>2025</v>
      </c>
    </row>
    <row r="1396" spans="1:6" x14ac:dyDescent="0.3">
      <c r="A1396" t="s">
        <v>364</v>
      </c>
      <c r="B1396" t="str">
        <v>SSL-PM-02-RG-03 Tarjeta de emergencia (para el transporte de sustancias quimicas)</v>
      </c>
      <c r="C1396">
        <v>0</v>
      </c>
      <c r="D1396" t="str">
        <f t="shared" si="24"/>
        <v>1</v>
      </c>
      <c r="E1396" t="s">
        <v>367</v>
      </c>
      <c r="F1396">
        <v>2025</v>
      </c>
    </row>
    <row r="1397" spans="1:6" x14ac:dyDescent="0.3">
      <c r="A1397" t="s">
        <v>364</v>
      </c>
      <c r="B1397" t="str">
        <v>Cumplimiento al rotulado de los vehiculos que transportan sustancias (Decreto 1609/2002)</v>
      </c>
      <c r="C1397">
        <v>0</v>
      </c>
      <c r="D1397" t="str">
        <f t="shared" si="24"/>
        <v>1</v>
      </c>
      <c r="E1397" t="s">
        <v>367</v>
      </c>
      <c r="F1397">
        <v>2025</v>
      </c>
    </row>
    <row r="1398" spans="1:6" x14ac:dyDescent="0.3">
      <c r="A1398" t="s">
        <v>364</v>
      </c>
      <c r="B1398" t="str">
        <v>SSL-PM-14-RG-05 Guion para el desarrollo del simulacro</v>
      </c>
      <c r="C1398">
        <v>0</v>
      </c>
      <c r="D1398" t="str">
        <f t="shared" si="24"/>
        <v>1</v>
      </c>
      <c r="E1398" t="s">
        <v>367</v>
      </c>
      <c r="F1398">
        <v>2025</v>
      </c>
    </row>
    <row r="1399" spans="1:6" x14ac:dyDescent="0.3">
      <c r="A1399" t="s">
        <v>364</v>
      </c>
      <c r="B1399" t="str">
        <v>SGA-PR-02-RG-03 Informe de simulacro de emergencias ambientales.</v>
      </c>
      <c r="C1399">
        <v>0</v>
      </c>
      <c r="D1399" t="str">
        <f t="shared" si="24"/>
        <v>1</v>
      </c>
      <c r="E1399" t="s">
        <v>367</v>
      </c>
      <c r="F1399">
        <v>2025</v>
      </c>
    </row>
    <row r="1400" spans="1:6" x14ac:dyDescent="0.3">
      <c r="A1400" t="s">
        <v>364</v>
      </c>
      <c r="B1400" t="str">
        <v>Documento donde se establece los PONS aplicables al contrato</v>
      </c>
      <c r="C1400">
        <v>0</v>
      </c>
      <c r="D1400" t="str">
        <f t="shared" si="24"/>
        <v>1</v>
      </c>
      <c r="E1400" t="s">
        <v>367</v>
      </c>
      <c r="F1400">
        <v>2025</v>
      </c>
    </row>
    <row r="1401" spans="1:6" x14ac:dyDescent="0.3">
      <c r="A1401" t="s">
        <v>364</v>
      </c>
      <c r="B1401" t="str">
        <v>SGA-PR-02-RG-02 Investigación de causalidad de emergencias ambientales</v>
      </c>
      <c r="C1401">
        <v>0</v>
      </c>
      <c r="D1401" t="str">
        <f t="shared" si="24"/>
        <v>1</v>
      </c>
      <c r="E1401" t="s">
        <v>367</v>
      </c>
      <c r="F1401">
        <v>2025</v>
      </c>
    </row>
    <row r="1402" spans="1:6" x14ac:dyDescent="0.3">
      <c r="A1402" t="s">
        <v>364</v>
      </c>
      <c r="B1402" t="str">
        <v>SGA-PR-02-RG-04 Base de incidentes ambientales</v>
      </c>
      <c r="C1402">
        <v>0</v>
      </c>
      <c r="D1402" t="str">
        <f t="shared" si="24"/>
        <v>1</v>
      </c>
      <c r="E1402" t="s">
        <v>367</v>
      </c>
      <c r="F1402">
        <v>2025</v>
      </c>
    </row>
    <row r="1403" spans="1:6" x14ac:dyDescent="0.3">
      <c r="A1403" t="s">
        <v>364</v>
      </c>
      <c r="B1403" t="str">
        <v>Inducción y reinducción</v>
      </c>
      <c r="C1403">
        <v>0</v>
      </c>
      <c r="D1403" t="str">
        <f t="shared" si="24"/>
        <v>1</v>
      </c>
      <c r="E1403" t="s">
        <v>367</v>
      </c>
      <c r="F1403">
        <v>2025</v>
      </c>
    </row>
    <row r="1404" spans="1:6" x14ac:dyDescent="0.3">
      <c r="A1404" t="s">
        <v>364</v>
      </c>
      <c r="B1404" t="str">
        <v>Inspecciones ambiental en terreno</v>
      </c>
      <c r="C1404">
        <v>0</v>
      </c>
      <c r="D1404" t="str">
        <f t="shared" si="24"/>
        <v>1</v>
      </c>
      <c r="E1404" t="s">
        <v>367</v>
      </c>
      <c r="F1404">
        <v>2025</v>
      </c>
    </row>
    <row r="1405" spans="1:6" x14ac:dyDescent="0.3">
      <c r="A1405" t="s">
        <v>364</v>
      </c>
      <c r="B1405" t="str">
        <v>Inspecciones de kit de derrames</v>
      </c>
      <c r="C1405">
        <v>0</v>
      </c>
      <c r="D1405" t="str">
        <f t="shared" si="24"/>
        <v>1</v>
      </c>
      <c r="E1405" t="s">
        <v>367</v>
      </c>
      <c r="F1405">
        <v>2025</v>
      </c>
    </row>
    <row r="1406" spans="1:6" x14ac:dyDescent="0.3">
      <c r="A1406" t="s">
        <v>364</v>
      </c>
      <c r="B1406" t="str">
        <v>Inspecciones localivas ambientales</v>
      </c>
      <c r="C1406">
        <v>0</v>
      </c>
      <c r="D1406" t="str">
        <f t="shared" si="24"/>
        <v>1</v>
      </c>
      <c r="E1406" t="s">
        <v>367</v>
      </c>
      <c r="F1406">
        <v>2025</v>
      </c>
    </row>
    <row r="1407" spans="1:6" x14ac:dyDescent="0.3">
      <c r="A1407" t="s">
        <v>364</v>
      </c>
      <c r="B1407" t="str">
        <v>Informe del desempeño ambiental del contrato (Indicadores, practicas sostenibles, hallazgos, entre otros)</v>
      </c>
      <c r="C1407">
        <v>0</v>
      </c>
      <c r="D1407" t="str">
        <f t="shared" ref="D1407:D1467" si="25">IF(C1407=1,"0","1")</f>
        <v>1</v>
      </c>
      <c r="E1407" t="s">
        <v>367</v>
      </c>
      <c r="F1407">
        <v>2025</v>
      </c>
    </row>
    <row r="1408" spans="1:6" x14ac:dyDescent="0.3">
      <c r="A1408" t="s">
        <v>364</v>
      </c>
      <c r="B1408" t="str">
        <v>Comunicación del desempeño ambiental a colaboradores</v>
      </c>
      <c r="C1408">
        <v>0</v>
      </c>
      <c r="D1408" t="str">
        <f t="shared" si="25"/>
        <v>1</v>
      </c>
      <c r="E1408" t="s">
        <v>367</v>
      </c>
      <c r="F1408">
        <v>2025</v>
      </c>
    </row>
    <row r="1409" spans="1:6" x14ac:dyDescent="0.3">
      <c r="A1409" t="s">
        <v>364</v>
      </c>
      <c r="B1409" t="str">
        <v>SGA-PL-01-RG-05 Lista de chequeo de cumplimiento ambiental de proveedores (Sustancias quimicas, Saneamiento básico, Residuos peligrosos, RCD, CDA, Estaciones de servicio, Laboratorios - Cromatografia; entre otros)</v>
      </c>
      <c r="C1409">
        <v>0</v>
      </c>
      <c r="D1409" t="str">
        <f t="shared" si="25"/>
        <v>1</v>
      </c>
      <c r="E1409" t="s">
        <v>367</v>
      </c>
      <c r="F1409">
        <v>2025</v>
      </c>
    </row>
    <row r="1410" spans="1:6" x14ac:dyDescent="0.3">
      <c r="A1410" t="s">
        <v>364</v>
      </c>
      <c r="B1410" t="str">
        <v>Soportes del cumplimiento ambiental de cada proveedor</v>
      </c>
      <c r="C1410">
        <v>0</v>
      </c>
      <c r="D1410" t="str">
        <f t="shared" si="25"/>
        <v>1</v>
      </c>
      <c r="E1410" t="s">
        <v>367</v>
      </c>
      <c r="F1410">
        <v>2025</v>
      </c>
    </row>
    <row r="1411" spans="1:6" x14ac:dyDescent="0.3">
      <c r="A1411" t="s">
        <v>364</v>
      </c>
      <c r="B1411" t="str">
        <v>Seguimiento y Control Acciones Correctivas y Oportunidades de Mejora</v>
      </c>
      <c r="C1411">
        <v>0</v>
      </c>
      <c r="D1411" t="str">
        <f t="shared" si="25"/>
        <v>1</v>
      </c>
      <c r="E1411" t="s">
        <v>367</v>
      </c>
      <c r="F1411">
        <v>2025</v>
      </c>
    </row>
    <row r="1412" spans="1:6" x14ac:dyDescent="0.3">
      <c r="A1412" t="s">
        <v>364</v>
      </c>
      <c r="B1412" t="str">
        <v>Evidencias de cierre de hallazgo</v>
      </c>
      <c r="C1412">
        <v>0</v>
      </c>
      <c r="D1412" t="str">
        <f t="shared" si="25"/>
        <v>1</v>
      </c>
      <c r="E1412" t="s">
        <v>367</v>
      </c>
      <c r="F1412">
        <v>2025</v>
      </c>
    </row>
    <row r="1413" spans="1:6" x14ac:dyDescent="0.3">
      <c r="A1413" t="s">
        <v>364</v>
      </c>
      <c r="B1413" t="str">
        <v>Residuos</v>
      </c>
      <c r="C1413">
        <v>0</v>
      </c>
      <c r="D1413" t="str">
        <f t="shared" si="25"/>
        <v>1</v>
      </c>
      <c r="E1413" t="s">
        <v>367</v>
      </c>
      <c r="F1413">
        <v>2025</v>
      </c>
    </row>
    <row r="1414" spans="1:6" x14ac:dyDescent="0.3">
      <c r="A1414" t="s">
        <v>364</v>
      </c>
      <c r="B1414" t="str">
        <v>Emisiones y combustible</v>
      </c>
      <c r="C1414">
        <v>0</v>
      </c>
      <c r="D1414" t="str">
        <f t="shared" si="25"/>
        <v>1</v>
      </c>
      <c r="E1414" t="s">
        <v>367</v>
      </c>
      <c r="F1414">
        <v>2025</v>
      </c>
    </row>
    <row r="1415" spans="1:6" x14ac:dyDescent="0.3">
      <c r="A1415" t="s">
        <v>364</v>
      </c>
      <c r="B1415" t="str">
        <v>Saneamiento básico</v>
      </c>
      <c r="C1415">
        <v>0</v>
      </c>
      <c r="D1415" t="str">
        <f t="shared" si="25"/>
        <v>1</v>
      </c>
      <c r="E1415" t="s">
        <v>367</v>
      </c>
      <c r="F1415">
        <v>2025</v>
      </c>
    </row>
    <row r="1416" spans="1:6" x14ac:dyDescent="0.3">
      <c r="A1416" t="s">
        <v>364</v>
      </c>
      <c r="B1416" t="str">
        <v>Inspecciones</v>
      </c>
      <c r="C1416">
        <v>0</v>
      </c>
      <c r="D1416" t="str">
        <f t="shared" si="25"/>
        <v>1</v>
      </c>
      <c r="E1416" t="s">
        <v>367</v>
      </c>
      <c r="F1416">
        <v>2025</v>
      </c>
    </row>
    <row r="1417" spans="1:6" x14ac:dyDescent="0.3">
      <c r="A1417" t="s">
        <v>364</v>
      </c>
      <c r="B1417" t="str">
        <v>Practicas</v>
      </c>
      <c r="C1417">
        <v>0</v>
      </c>
      <c r="D1417" t="str">
        <f t="shared" si="25"/>
        <v>1</v>
      </c>
      <c r="E1417" t="s">
        <v>367</v>
      </c>
      <c r="F1417">
        <v>2025</v>
      </c>
    </row>
    <row r="1418" spans="1:6" x14ac:dyDescent="0.3">
      <c r="A1418" t="s">
        <v>364</v>
      </c>
      <c r="B1418" t="str">
        <v>Formaciones</v>
      </c>
      <c r="D1418" t="str">
        <f t="shared" si="25"/>
        <v>1</v>
      </c>
      <c r="E1418" t="s">
        <v>367</v>
      </c>
      <c r="F1418">
        <v>2025</v>
      </c>
    </row>
    <row r="1419" spans="1:6" x14ac:dyDescent="0.3">
      <c r="A1419" t="s">
        <v>368</v>
      </c>
      <c r="B1419" t="str" cm="1">
        <f t="array" ref="B1419:B1477">'LAB OIT.'!C9:C67</f>
        <v>SIG-MG-01-RG-02 Matriz DOFA</v>
      </c>
      <c r="C1419" cm="1">
        <f t="array" ref="C1419:C1477">'LAB OIT.'!D9:D67</f>
        <v>1</v>
      </c>
      <c r="D1419" t="str">
        <f t="shared" si="25"/>
        <v>0</v>
      </c>
      <c r="E1419" t="s">
        <v>365</v>
      </c>
      <c r="F1419">
        <v>2025</v>
      </c>
    </row>
    <row r="1420" spans="1:6" x14ac:dyDescent="0.3">
      <c r="A1420" t="s">
        <v>368</v>
      </c>
      <c r="B1420" t="str">
        <v>Matriz de partes interesadas</v>
      </c>
      <c r="C1420">
        <v>1</v>
      </c>
      <c r="D1420" t="str">
        <f t="shared" si="25"/>
        <v>0</v>
      </c>
      <c r="E1420" t="s">
        <v>365</v>
      </c>
      <c r="F1420">
        <v>2025</v>
      </c>
    </row>
    <row r="1421" spans="1:6" x14ac:dyDescent="0.3">
      <c r="A1421" t="s">
        <v>368</v>
      </c>
      <c r="B1421" t="str">
        <v>Matriz de riesgos y oportunidades</v>
      </c>
      <c r="C1421">
        <v>1</v>
      </c>
      <c r="D1421" t="str">
        <f t="shared" si="25"/>
        <v>0</v>
      </c>
      <c r="E1421" t="s">
        <v>365</v>
      </c>
      <c r="F1421">
        <v>2025</v>
      </c>
    </row>
    <row r="1422" spans="1:6" x14ac:dyDescent="0.3">
      <c r="A1422" t="s">
        <v>368</v>
      </c>
      <c r="B1422" t="str">
        <v>Matriz de identificación de aspectos e impactos ambientales</v>
      </c>
      <c r="C1422">
        <v>1</v>
      </c>
      <c r="D1422" t="str">
        <f t="shared" si="25"/>
        <v>0</v>
      </c>
      <c r="E1422" t="s">
        <v>365</v>
      </c>
      <c r="F1422">
        <v>2025</v>
      </c>
    </row>
    <row r="1423" spans="1:6" x14ac:dyDescent="0.3">
      <c r="A1423" t="s">
        <v>368</v>
      </c>
      <c r="B1423" t="str">
        <v>Divulgación de la Matriz de identificación de aspectos e impactos ambientales</v>
      </c>
      <c r="C1423">
        <v>1</v>
      </c>
      <c r="D1423" t="str">
        <f t="shared" si="25"/>
        <v>0</v>
      </c>
      <c r="E1423" t="s">
        <v>365</v>
      </c>
      <c r="F1423">
        <v>2025</v>
      </c>
    </row>
    <row r="1424" spans="1:6" x14ac:dyDescent="0.3">
      <c r="A1424" t="s">
        <v>368</v>
      </c>
      <c r="B1424" t="str">
        <v>Presupuesto para la implementación del Sistema de Gestión Ambiental</v>
      </c>
      <c r="C1424">
        <v>1</v>
      </c>
      <c r="D1424" t="str">
        <f t="shared" si="25"/>
        <v>0</v>
      </c>
      <c r="E1424" t="s">
        <v>365</v>
      </c>
      <c r="F1424">
        <v>2025</v>
      </c>
    </row>
    <row r="1425" spans="1:6" x14ac:dyDescent="0.3">
      <c r="A1425" t="s">
        <v>368</v>
      </c>
      <c r="B1425" t="str">
        <v>Matriz de comunicaciones externas</v>
      </c>
      <c r="C1425">
        <v>1</v>
      </c>
      <c r="D1425" t="str">
        <f t="shared" si="25"/>
        <v>0</v>
      </c>
      <c r="E1425" t="s">
        <v>365</v>
      </c>
      <c r="F1425">
        <v>2025</v>
      </c>
    </row>
    <row r="1426" spans="1:6" x14ac:dyDescent="0.3">
      <c r="A1426" t="s">
        <v>368</v>
      </c>
      <c r="B1426" t="str">
        <v>Verificación de las instalaciones del centro de acopio</v>
      </c>
      <c r="C1426">
        <v>1</v>
      </c>
      <c r="D1426" t="str">
        <f t="shared" si="25"/>
        <v>0</v>
      </c>
      <c r="E1426" t="s">
        <v>365</v>
      </c>
      <c r="F1426">
        <v>2025</v>
      </c>
    </row>
    <row r="1427" spans="1:6" x14ac:dyDescent="0.3">
      <c r="A1427" t="s">
        <v>368</v>
      </c>
      <c r="B1427" t="str">
        <v xml:space="preserve">Aforo de residuos ordinarios </v>
      </c>
      <c r="C1427">
        <v>1</v>
      </c>
      <c r="D1427" t="str">
        <f t="shared" si="25"/>
        <v>0</v>
      </c>
      <c r="E1427" t="s">
        <v>365</v>
      </c>
      <c r="F1427">
        <v>2025</v>
      </c>
    </row>
    <row r="1428" spans="1:6" x14ac:dyDescent="0.3">
      <c r="A1428" t="s">
        <v>368</v>
      </c>
      <c r="B1428" t="str">
        <v>Orden y aseo del centro de acopio</v>
      </c>
      <c r="C1428">
        <v>1</v>
      </c>
      <c r="D1428" t="str">
        <f t="shared" si="25"/>
        <v>0</v>
      </c>
      <c r="E1428" t="s">
        <v>365</v>
      </c>
      <c r="F1428">
        <v>2025</v>
      </c>
    </row>
    <row r="1429" spans="1:6" x14ac:dyDescent="0.3">
      <c r="A1429" t="s">
        <v>368</v>
      </c>
      <c r="B1429" t="str">
        <v>Recolección de residuos aprovechables (SGA-PM-01-RG-02 Venta de material reciclable y/o donación)</v>
      </c>
      <c r="C1429">
        <v>1</v>
      </c>
      <c r="D1429" t="str">
        <f t="shared" si="25"/>
        <v>0</v>
      </c>
      <c r="E1429" t="s">
        <v>365</v>
      </c>
      <c r="F1429">
        <v>2025</v>
      </c>
    </row>
    <row r="1430" spans="1:6" x14ac:dyDescent="0.3">
      <c r="A1430" t="s">
        <v>368</v>
      </c>
      <c r="B1430" t="str">
        <v xml:space="preserve">Licencias de empresas de recolección , transporte y disposición de residuos peligrosos </v>
      </c>
      <c r="C1430">
        <v>1</v>
      </c>
      <c r="D1430" t="str">
        <f t="shared" si="25"/>
        <v>0</v>
      </c>
      <c r="E1430" t="s">
        <v>365</v>
      </c>
      <c r="F1430">
        <v>2025</v>
      </c>
    </row>
    <row r="1431" spans="1:6" x14ac:dyDescent="0.3">
      <c r="A1431" t="s">
        <v>368</v>
      </c>
      <c r="B1431" t="str">
        <v>Recoleccción de residuos peligrosos (SGA-PL-02-RG-01 Entrega y verificación  de residuos peligrosos)</v>
      </c>
      <c r="C1431">
        <v>0</v>
      </c>
      <c r="D1431" t="str">
        <f t="shared" si="25"/>
        <v>1</v>
      </c>
      <c r="E1431" t="s">
        <v>365</v>
      </c>
      <c r="F1431">
        <v>2025</v>
      </c>
    </row>
    <row r="1432" spans="1:6" x14ac:dyDescent="0.3">
      <c r="A1432" t="s">
        <v>368</v>
      </c>
      <c r="B1432" t="str">
        <v>Manifiestos de carga</v>
      </c>
      <c r="C1432">
        <v>0</v>
      </c>
      <c r="D1432" t="str">
        <f t="shared" si="25"/>
        <v>1</v>
      </c>
      <c r="E1432" t="s">
        <v>365</v>
      </c>
      <c r="F1432">
        <v>2025</v>
      </c>
    </row>
    <row r="1433" spans="1:6" x14ac:dyDescent="0.3">
      <c r="A1433" t="s">
        <v>368</v>
      </c>
      <c r="B1433" t="str">
        <v xml:space="preserve">Recolección de aguas residuales de baños portatiles </v>
      </c>
      <c r="C1433">
        <v>0</v>
      </c>
      <c r="D1433" t="str">
        <f t="shared" si="25"/>
        <v>1</v>
      </c>
      <c r="E1433" t="s">
        <v>365</v>
      </c>
      <c r="F1433">
        <v>2025</v>
      </c>
    </row>
    <row r="1434" spans="1:6" x14ac:dyDescent="0.3">
      <c r="A1434" t="s">
        <v>368</v>
      </c>
      <c r="B1434" t="str">
        <v>Actualización del registro SGA-PM-01-RG-01 Control de generación y disposición de residuos</v>
      </c>
      <c r="C1434">
        <v>1</v>
      </c>
      <c r="D1434" t="str">
        <f t="shared" si="25"/>
        <v>0</v>
      </c>
      <c r="E1434" t="s">
        <v>365</v>
      </c>
      <c r="F1434">
        <v>2025</v>
      </c>
    </row>
    <row r="1435" spans="1:6" x14ac:dyDescent="0.3">
      <c r="A1435" t="s">
        <v>368</v>
      </c>
      <c r="B1435" t="str">
        <v xml:space="preserve">Licencias y certificados de disposición final de los talleres que realizan mantenimiento a los vehiculos </v>
      </c>
      <c r="C1435">
        <v>0</v>
      </c>
      <c r="D1435" t="str">
        <f t="shared" si="25"/>
        <v>1</v>
      </c>
      <c r="E1435" t="s">
        <v>365</v>
      </c>
      <c r="F1435">
        <v>2025</v>
      </c>
    </row>
    <row r="1436" spans="1:6" x14ac:dyDescent="0.3">
      <c r="A1436" t="s">
        <v>368</v>
      </c>
      <c r="B1436" t="str">
        <v>Control de plagas (roedores)</v>
      </c>
      <c r="C1436">
        <v>1</v>
      </c>
      <c r="D1436" t="str">
        <f t="shared" si="25"/>
        <v>0</v>
      </c>
      <c r="E1436" t="s">
        <v>365</v>
      </c>
      <c r="F1436">
        <v>2025</v>
      </c>
    </row>
    <row r="1437" spans="1:6" x14ac:dyDescent="0.3">
      <c r="A1437" t="s">
        <v>368</v>
      </c>
      <c r="B1437" t="str">
        <v>Fumigación general (Vectores)</v>
      </c>
      <c r="C1437">
        <v>1</v>
      </c>
      <c r="D1437" t="str">
        <f t="shared" si="25"/>
        <v>0</v>
      </c>
      <c r="E1437" t="s">
        <v>365</v>
      </c>
      <c r="F1437">
        <v>2025</v>
      </c>
    </row>
    <row r="1438" spans="1:6" x14ac:dyDescent="0.3">
      <c r="A1438" t="s">
        <v>368</v>
      </c>
      <c r="B1438" t="str">
        <v>Lavado de tanques</v>
      </c>
      <c r="C1438">
        <v>1</v>
      </c>
      <c r="D1438" t="str">
        <f t="shared" si="25"/>
        <v>0</v>
      </c>
      <c r="E1438" t="s">
        <v>365</v>
      </c>
      <c r="F1438">
        <v>2025</v>
      </c>
    </row>
    <row r="1439" spans="1:6" x14ac:dyDescent="0.3">
      <c r="A1439" t="s">
        <v>368</v>
      </c>
      <c r="B1439" t="str">
        <v>Análisis e informe de agua potable (Laboratorio acreditado por el IDEAM)</v>
      </c>
      <c r="C1439">
        <v>1</v>
      </c>
      <c r="D1439" t="str">
        <f t="shared" si="25"/>
        <v>0</v>
      </c>
      <c r="E1439" t="s">
        <v>365</v>
      </c>
      <c r="F1439">
        <v>2025</v>
      </c>
    </row>
    <row r="1440" spans="1:6" x14ac:dyDescent="0.3">
      <c r="A1440" t="s">
        <v>368</v>
      </c>
      <c r="B1440" t="str">
        <v>Mantenimiento de los filtros de agua de las instalaciones de la sede</v>
      </c>
      <c r="C1440">
        <v>0</v>
      </c>
      <c r="D1440" t="str">
        <f t="shared" si="25"/>
        <v>1</v>
      </c>
      <c r="E1440" t="s">
        <v>365</v>
      </c>
      <c r="F1440">
        <v>2025</v>
      </c>
    </row>
    <row r="1441" spans="1:6" x14ac:dyDescent="0.3">
      <c r="A1441" t="s">
        <v>368</v>
      </c>
      <c r="B1441" t="str">
        <v>Proyectos para la disminuación del impacto ambiental</v>
      </c>
      <c r="C1441">
        <v>0</v>
      </c>
      <c r="D1441" t="str">
        <f t="shared" si="25"/>
        <v>1</v>
      </c>
      <c r="E1441" t="s">
        <v>365</v>
      </c>
      <c r="F1441">
        <v>2025</v>
      </c>
    </row>
    <row r="1442" spans="1:6" x14ac:dyDescent="0.3">
      <c r="A1442" t="s">
        <v>368</v>
      </c>
      <c r="B1442" t="str">
        <v>Campañas de toma de conciencia en el contrato</v>
      </c>
      <c r="C1442">
        <v>0</v>
      </c>
      <c r="D1442" t="str">
        <f t="shared" si="25"/>
        <v>1</v>
      </c>
      <c r="E1442" t="s">
        <v>365</v>
      </c>
      <c r="F1442">
        <v>2025</v>
      </c>
    </row>
    <row r="1443" spans="1:6" x14ac:dyDescent="0.3">
      <c r="A1443" t="s">
        <v>368</v>
      </c>
      <c r="B1443" t="str">
        <v>Charlas o divulgaciones en temas ambientales</v>
      </c>
      <c r="C1443">
        <v>1</v>
      </c>
      <c r="D1443" t="str">
        <f t="shared" si="25"/>
        <v>0</v>
      </c>
      <c r="E1443" t="s">
        <v>365</v>
      </c>
      <c r="F1443">
        <v>2025</v>
      </c>
    </row>
    <row r="1444" spans="1:6" x14ac:dyDescent="0.3">
      <c r="A1444" t="s">
        <v>368</v>
      </c>
      <c r="B1444" t="str">
        <v>Verificación de las revisiones tecnicomecanica de los vehiculos</v>
      </c>
      <c r="C1444">
        <v>1</v>
      </c>
      <c r="D1444" t="str">
        <f t="shared" si="25"/>
        <v>0</v>
      </c>
      <c r="E1444" t="s">
        <v>365</v>
      </c>
      <c r="F1444">
        <v>2025</v>
      </c>
    </row>
    <row r="1445" spans="1:6" x14ac:dyDescent="0.3">
      <c r="A1445" t="s">
        <v>368</v>
      </c>
      <c r="B1445" t="str">
        <v>Verificaciones de las revisiones tecnicomecanicas de las motos</v>
      </c>
      <c r="C1445">
        <v>1</v>
      </c>
      <c r="D1445" t="str">
        <f t="shared" si="25"/>
        <v>0</v>
      </c>
      <c r="E1445" t="s">
        <v>365</v>
      </c>
      <c r="F1445">
        <v>2025</v>
      </c>
    </row>
    <row r="1446" spans="1:6" x14ac:dyDescent="0.3">
      <c r="A1446" t="s">
        <v>368</v>
      </c>
      <c r="B1446" t="str">
        <v>Revisión de la información en la plataforma CAMPRO</v>
      </c>
      <c r="C1446">
        <v>1</v>
      </c>
      <c r="D1446" t="str">
        <f t="shared" si="25"/>
        <v>0</v>
      </c>
      <c r="E1446" t="s">
        <v>365</v>
      </c>
      <c r="F1446">
        <v>2025</v>
      </c>
    </row>
    <row r="1447" spans="1:6" x14ac:dyDescent="0.3">
      <c r="A1447" t="s">
        <v>368</v>
      </c>
      <c r="B1447" t="str">
        <v>Certificación ambiental para la habilitación de centros de diagnostico automotor - CDA</v>
      </c>
      <c r="C1447">
        <v>0</v>
      </c>
      <c r="D1447" t="str">
        <f t="shared" si="25"/>
        <v>1</v>
      </c>
      <c r="E1447" t="s">
        <v>365</v>
      </c>
      <c r="F1447">
        <v>2025</v>
      </c>
    </row>
    <row r="1448" spans="1:6" x14ac:dyDescent="0.3">
      <c r="A1448" t="s">
        <v>368</v>
      </c>
      <c r="B1448" t="str">
        <v>Combustibles</v>
      </c>
      <c r="C1448">
        <v>1</v>
      </c>
      <c r="D1448" t="str">
        <f t="shared" si="25"/>
        <v>0</v>
      </c>
      <c r="E1448" t="s">
        <v>365</v>
      </c>
      <c r="F1448">
        <v>2025</v>
      </c>
    </row>
    <row r="1449" spans="1:6" x14ac:dyDescent="0.3">
      <c r="A1449" t="s">
        <v>368</v>
      </c>
      <c r="B1449" t="str">
        <v>SSL-PM-02-RG-01 Matriz de Identificación sustancia quimica</v>
      </c>
      <c r="C1449">
        <v>1</v>
      </c>
      <c r="D1449" t="str">
        <f t="shared" si="25"/>
        <v>0</v>
      </c>
      <c r="E1449" t="s">
        <v>365</v>
      </c>
      <c r="F1449">
        <v>2025</v>
      </c>
    </row>
    <row r="1450" spans="1:6" x14ac:dyDescent="0.3">
      <c r="A1450" t="s">
        <v>368</v>
      </c>
      <c r="B1450" t="str">
        <v>Matriz de compatibilidad de acuerdo a las sustancias quimicas que se manejan</v>
      </c>
      <c r="C1450">
        <v>1</v>
      </c>
      <c r="D1450" t="str">
        <f t="shared" si="25"/>
        <v>0</v>
      </c>
      <c r="E1450" t="s">
        <v>365</v>
      </c>
      <c r="F1450">
        <v>2025</v>
      </c>
    </row>
    <row r="1451" spans="1:6" x14ac:dyDescent="0.3">
      <c r="A1451" t="s">
        <v>368</v>
      </c>
      <c r="B1451" t="str">
        <v>Verificación del almacenamiento de las sustancias quimicas de acuerdo al Sistema Globalmente Armonizado (Registro fotografico)</v>
      </c>
      <c r="C1451">
        <v>1</v>
      </c>
      <c r="D1451" t="str">
        <f t="shared" si="25"/>
        <v>0</v>
      </c>
      <c r="E1451" t="s">
        <v>365</v>
      </c>
      <c r="F1451">
        <v>2025</v>
      </c>
    </row>
    <row r="1452" spans="1:6" x14ac:dyDescent="0.3">
      <c r="A1452" t="s">
        <v>368</v>
      </c>
      <c r="B1452" t="str">
        <v>SSL-PM-02-RG-02 Etiquetado de las sustancias quimicas en la sede del proyecto (Servicios generales, almacen, TI, entre otras). (Registro fotografico)</v>
      </c>
      <c r="C1452">
        <v>1</v>
      </c>
      <c r="D1452" t="str">
        <f t="shared" si="25"/>
        <v>0</v>
      </c>
      <c r="E1452" t="s">
        <v>365</v>
      </c>
      <c r="F1452">
        <v>2025</v>
      </c>
    </row>
    <row r="1453" spans="1:6" x14ac:dyDescent="0.3">
      <c r="A1453" t="s">
        <v>368</v>
      </c>
      <c r="B1453" t="str">
        <v>Fichas de seguridad que se utilizan en el proyecto (Resolución 773 de 2021 - Decreto 1496 del 2018  y que cumplan de acuerdo a la NTC 4435)</v>
      </c>
      <c r="C1453">
        <v>1</v>
      </c>
      <c r="D1453" t="str">
        <f t="shared" si="25"/>
        <v>0</v>
      </c>
      <c r="E1453" t="s">
        <v>365</v>
      </c>
      <c r="F1453">
        <v>2025</v>
      </c>
    </row>
    <row r="1454" spans="1:6" x14ac:dyDescent="0.3">
      <c r="A1454" t="s">
        <v>368</v>
      </c>
      <c r="B1454" t="str">
        <v xml:space="preserve">SSL-PM-02-RG-02 Etiquetado de las sustancias quimicas en los vehiculos del proyecto  </v>
      </c>
      <c r="C1454">
        <v>0</v>
      </c>
      <c r="D1454" t="str">
        <f t="shared" si="25"/>
        <v>1</v>
      </c>
      <c r="E1454" t="s">
        <v>365</v>
      </c>
      <c r="F1454">
        <v>2025</v>
      </c>
    </row>
    <row r="1455" spans="1:6" x14ac:dyDescent="0.3">
      <c r="A1455" t="s">
        <v>368</v>
      </c>
      <c r="B1455" t="str">
        <v>SSL-PM-02-RG-03 Tarjeta de emergencia (para el transporte de sustancias quimicas)</v>
      </c>
      <c r="C1455">
        <v>1</v>
      </c>
      <c r="D1455" t="str">
        <f t="shared" si="25"/>
        <v>0</v>
      </c>
      <c r="E1455" t="s">
        <v>365</v>
      </c>
      <c r="F1455">
        <v>2025</v>
      </c>
    </row>
    <row r="1456" spans="1:6" x14ac:dyDescent="0.3">
      <c r="A1456" t="s">
        <v>368</v>
      </c>
      <c r="B1456" t="str">
        <v>Cumplimiento al rotulado de los vehiculos que transportan sustancias (Decreto 1609/2002)</v>
      </c>
      <c r="C1456">
        <v>0</v>
      </c>
      <c r="D1456" t="str">
        <f t="shared" si="25"/>
        <v>1</v>
      </c>
      <c r="E1456" t="s">
        <v>365</v>
      </c>
      <c r="F1456">
        <v>2025</v>
      </c>
    </row>
    <row r="1457" spans="1:6" x14ac:dyDescent="0.3">
      <c r="A1457" t="s">
        <v>368</v>
      </c>
      <c r="B1457" t="str">
        <v>SSL-PM-14-RG-05 Guion para el desarrollo del simulacro</v>
      </c>
      <c r="C1457">
        <v>1</v>
      </c>
      <c r="D1457" t="str">
        <f t="shared" si="25"/>
        <v>0</v>
      </c>
      <c r="E1457" t="s">
        <v>365</v>
      </c>
      <c r="F1457">
        <v>2025</v>
      </c>
    </row>
    <row r="1458" spans="1:6" x14ac:dyDescent="0.3">
      <c r="A1458" t="s">
        <v>368</v>
      </c>
      <c r="B1458" t="str">
        <v>SGA-PR-02-RG-03 Informe de simulacro de emergencias ambientales.</v>
      </c>
      <c r="C1458">
        <v>1</v>
      </c>
      <c r="D1458" t="str">
        <f t="shared" si="25"/>
        <v>0</v>
      </c>
      <c r="E1458" t="s">
        <v>365</v>
      </c>
      <c r="F1458">
        <v>2025</v>
      </c>
    </row>
    <row r="1459" spans="1:6" x14ac:dyDescent="0.3">
      <c r="A1459" t="s">
        <v>368</v>
      </c>
      <c r="B1459" t="str">
        <v>Documento donde se establece los PONS aplicables al contrato</v>
      </c>
      <c r="C1459">
        <v>1</v>
      </c>
      <c r="D1459" t="str">
        <f t="shared" si="25"/>
        <v>0</v>
      </c>
      <c r="E1459" t="s">
        <v>365</v>
      </c>
      <c r="F1459">
        <v>2025</v>
      </c>
    </row>
    <row r="1460" spans="1:6" x14ac:dyDescent="0.3">
      <c r="A1460" t="s">
        <v>368</v>
      </c>
      <c r="B1460" t="str">
        <v>SGA-PR-02-RG-02 Investigación de causalidad de emergencias ambientales</v>
      </c>
      <c r="C1460">
        <v>0</v>
      </c>
      <c r="D1460" t="str">
        <f t="shared" si="25"/>
        <v>1</v>
      </c>
      <c r="E1460" t="s">
        <v>365</v>
      </c>
      <c r="F1460">
        <v>2025</v>
      </c>
    </row>
    <row r="1461" spans="1:6" x14ac:dyDescent="0.3">
      <c r="A1461" t="s">
        <v>368</v>
      </c>
      <c r="B1461" t="str">
        <v>SGA-PR-02-RG-04 Base de incidentes ambientales</v>
      </c>
      <c r="C1461">
        <v>0</v>
      </c>
      <c r="D1461" t="str">
        <f t="shared" si="25"/>
        <v>1</v>
      </c>
      <c r="E1461" t="s">
        <v>365</v>
      </c>
      <c r="F1461">
        <v>2025</v>
      </c>
    </row>
    <row r="1462" spans="1:6" x14ac:dyDescent="0.3">
      <c r="A1462" t="s">
        <v>368</v>
      </c>
      <c r="B1462" t="str">
        <v>Inducción y reinducción</v>
      </c>
      <c r="C1462">
        <v>1</v>
      </c>
      <c r="D1462" t="str">
        <f t="shared" si="25"/>
        <v>0</v>
      </c>
      <c r="E1462" t="s">
        <v>365</v>
      </c>
      <c r="F1462">
        <v>2025</v>
      </c>
    </row>
    <row r="1463" spans="1:6" x14ac:dyDescent="0.3">
      <c r="A1463" t="s">
        <v>368</v>
      </c>
      <c r="B1463" t="str">
        <v>Inspecciones ambiental en terreno</v>
      </c>
      <c r="C1463">
        <v>1</v>
      </c>
      <c r="D1463" t="str">
        <f t="shared" si="25"/>
        <v>0</v>
      </c>
      <c r="E1463" t="s">
        <v>365</v>
      </c>
      <c r="F1463">
        <v>2025</v>
      </c>
    </row>
    <row r="1464" spans="1:6" x14ac:dyDescent="0.3">
      <c r="A1464" t="s">
        <v>368</v>
      </c>
      <c r="B1464" t="str">
        <v>Inspecciones de kit de derrames</v>
      </c>
      <c r="C1464">
        <v>1</v>
      </c>
      <c r="D1464" t="str">
        <f t="shared" si="25"/>
        <v>0</v>
      </c>
      <c r="E1464" t="s">
        <v>365</v>
      </c>
      <c r="F1464">
        <v>2025</v>
      </c>
    </row>
    <row r="1465" spans="1:6" x14ac:dyDescent="0.3">
      <c r="A1465" t="s">
        <v>368</v>
      </c>
      <c r="B1465" t="str">
        <v>Inspecciones localivas ambientales</v>
      </c>
      <c r="C1465">
        <v>1</v>
      </c>
      <c r="D1465" t="str">
        <f t="shared" si="25"/>
        <v>0</v>
      </c>
      <c r="E1465" t="s">
        <v>365</v>
      </c>
      <c r="F1465">
        <v>2025</v>
      </c>
    </row>
    <row r="1466" spans="1:6" x14ac:dyDescent="0.3">
      <c r="A1466" t="s">
        <v>368</v>
      </c>
      <c r="B1466" t="str">
        <v>Informe del desempeño ambiental del contrato (Indicadores, practicas sostenibles, hallazgos, entre otros)</v>
      </c>
      <c r="C1466">
        <v>0</v>
      </c>
      <c r="D1466" t="str">
        <f t="shared" si="25"/>
        <v>1</v>
      </c>
      <c r="E1466" t="s">
        <v>365</v>
      </c>
      <c r="F1466">
        <v>2025</v>
      </c>
    </row>
    <row r="1467" spans="1:6" x14ac:dyDescent="0.3">
      <c r="A1467" t="s">
        <v>368</v>
      </c>
      <c r="B1467" t="str">
        <v>Comunicación del desempeño ambiental a colaboradores</v>
      </c>
      <c r="C1467">
        <v>0</v>
      </c>
      <c r="D1467" t="str">
        <f t="shared" si="25"/>
        <v>1</v>
      </c>
      <c r="E1467" t="s">
        <v>365</v>
      </c>
      <c r="F1467">
        <v>2025</v>
      </c>
    </row>
    <row r="1468" spans="1:6" x14ac:dyDescent="0.3">
      <c r="A1468" t="s">
        <v>368</v>
      </c>
      <c r="B1468" t="str">
        <v>SGA-PL-01-RG-05 Lista de chequeo de cumplimiento ambiental de proveedores (Sustancias quimicas, Saneamiento básico, Residuos peligrosos, RCD, CDA, Estaciones de servicio, Laboratorios - Cromatografia; entre otros)</v>
      </c>
      <c r="C1468">
        <v>0</v>
      </c>
      <c r="D1468" t="str">
        <f t="shared" ref="D1468:D1528" si="26">IF(C1468=1,"0","1")</f>
        <v>1</v>
      </c>
      <c r="E1468" t="s">
        <v>365</v>
      </c>
      <c r="F1468">
        <v>2025</v>
      </c>
    </row>
    <row r="1469" spans="1:6" x14ac:dyDescent="0.3">
      <c r="A1469" t="s">
        <v>368</v>
      </c>
      <c r="B1469" t="str">
        <v>Soportes del cumplimiento ambiental de cada proveedor</v>
      </c>
      <c r="C1469">
        <v>0</v>
      </c>
      <c r="D1469" t="str">
        <f t="shared" si="26"/>
        <v>1</v>
      </c>
      <c r="E1469" t="s">
        <v>365</v>
      </c>
      <c r="F1469">
        <v>2025</v>
      </c>
    </row>
    <row r="1470" spans="1:6" x14ac:dyDescent="0.3">
      <c r="A1470" t="s">
        <v>368</v>
      </c>
      <c r="B1470" t="str">
        <v>Seguimiento y Control Acciones Correctivas y Oportunidades de Mejora</v>
      </c>
      <c r="C1470">
        <v>0</v>
      </c>
      <c r="D1470" t="str">
        <f t="shared" si="26"/>
        <v>1</v>
      </c>
      <c r="E1470" t="s">
        <v>365</v>
      </c>
      <c r="F1470">
        <v>2025</v>
      </c>
    </row>
    <row r="1471" spans="1:6" x14ac:dyDescent="0.3">
      <c r="A1471" t="s">
        <v>368</v>
      </c>
      <c r="B1471" t="str">
        <v>Evidencias de cierre de hallazgo</v>
      </c>
      <c r="C1471">
        <v>0</v>
      </c>
      <c r="D1471" t="str">
        <f t="shared" si="26"/>
        <v>1</v>
      </c>
      <c r="E1471" t="s">
        <v>365</v>
      </c>
      <c r="F1471">
        <v>2025</v>
      </c>
    </row>
    <row r="1472" spans="1:6" x14ac:dyDescent="0.3">
      <c r="A1472" t="s">
        <v>368</v>
      </c>
      <c r="B1472" t="str">
        <v>Residuos</v>
      </c>
      <c r="C1472">
        <v>1</v>
      </c>
      <c r="D1472" t="str">
        <f t="shared" si="26"/>
        <v>0</v>
      </c>
      <c r="E1472" t="s">
        <v>365</v>
      </c>
      <c r="F1472">
        <v>2025</v>
      </c>
    </row>
    <row r="1473" spans="1:6" x14ac:dyDescent="0.3">
      <c r="A1473" t="s">
        <v>368</v>
      </c>
      <c r="B1473" t="str">
        <v>Emisiones y combustible</v>
      </c>
      <c r="C1473">
        <v>1</v>
      </c>
      <c r="D1473" t="str">
        <f t="shared" si="26"/>
        <v>0</v>
      </c>
      <c r="E1473" t="s">
        <v>365</v>
      </c>
      <c r="F1473">
        <v>2025</v>
      </c>
    </row>
    <row r="1474" spans="1:6" x14ac:dyDescent="0.3">
      <c r="A1474" t="s">
        <v>368</v>
      </c>
      <c r="B1474" t="str">
        <v>Saneamiento básico</v>
      </c>
      <c r="C1474">
        <v>1</v>
      </c>
      <c r="D1474" t="str">
        <f t="shared" si="26"/>
        <v>0</v>
      </c>
      <c r="E1474" t="s">
        <v>365</v>
      </c>
      <c r="F1474">
        <v>2025</v>
      </c>
    </row>
    <row r="1475" spans="1:6" x14ac:dyDescent="0.3">
      <c r="A1475" t="s">
        <v>368</v>
      </c>
      <c r="B1475" t="str">
        <v>Inspecciones</v>
      </c>
      <c r="C1475">
        <v>1</v>
      </c>
      <c r="D1475" t="str">
        <f t="shared" si="26"/>
        <v>0</v>
      </c>
      <c r="E1475" t="s">
        <v>365</v>
      </c>
      <c r="F1475">
        <v>2025</v>
      </c>
    </row>
    <row r="1476" spans="1:6" x14ac:dyDescent="0.3">
      <c r="A1476" t="s">
        <v>368</v>
      </c>
      <c r="B1476" t="str">
        <v>Practicas</v>
      </c>
      <c r="C1476">
        <v>1</v>
      </c>
      <c r="D1476" t="str">
        <f t="shared" si="26"/>
        <v>0</v>
      </c>
      <c r="E1476" t="s">
        <v>365</v>
      </c>
      <c r="F1476">
        <v>2025</v>
      </c>
    </row>
    <row r="1477" spans="1:6" x14ac:dyDescent="0.3">
      <c r="A1477" t="s">
        <v>368</v>
      </c>
      <c r="B1477" t="str">
        <v>Formaciones</v>
      </c>
      <c r="C1477">
        <v>1</v>
      </c>
      <c r="D1477" t="str">
        <f t="shared" si="26"/>
        <v>0</v>
      </c>
      <c r="E1477" t="s">
        <v>365</v>
      </c>
      <c r="F1477">
        <v>2025</v>
      </c>
    </row>
    <row r="1478" spans="1:6" x14ac:dyDescent="0.3">
      <c r="A1478" t="s">
        <v>368</v>
      </c>
      <c r="B1478" t="str" cm="1">
        <f t="array" ref="B1478:B1536">'LAB OIT.'!C9:C67</f>
        <v>SIG-MG-01-RG-02 Matriz DOFA</v>
      </c>
      <c r="C1478" cm="1">
        <f t="array" ref="C1478:C1536">'LAB OIT.'!E9:E67</f>
        <v>1</v>
      </c>
      <c r="D1478" t="str">
        <f t="shared" si="26"/>
        <v>0</v>
      </c>
      <c r="E1478" t="s">
        <v>352</v>
      </c>
      <c r="F1478">
        <v>2025</v>
      </c>
    </row>
    <row r="1479" spans="1:6" x14ac:dyDescent="0.3">
      <c r="A1479" t="s">
        <v>368</v>
      </c>
      <c r="B1479" t="str">
        <v>Matriz de partes interesadas</v>
      </c>
      <c r="C1479">
        <v>1</v>
      </c>
      <c r="D1479" t="str">
        <f t="shared" si="26"/>
        <v>0</v>
      </c>
      <c r="E1479" t="s">
        <v>352</v>
      </c>
      <c r="F1479">
        <v>2025</v>
      </c>
    </row>
    <row r="1480" spans="1:6" x14ac:dyDescent="0.3">
      <c r="A1480" t="s">
        <v>368</v>
      </c>
      <c r="B1480" t="str">
        <v>Matriz de riesgos y oportunidades</v>
      </c>
      <c r="C1480">
        <v>1</v>
      </c>
      <c r="D1480" t="str">
        <f t="shared" si="26"/>
        <v>0</v>
      </c>
      <c r="E1480" t="s">
        <v>352</v>
      </c>
      <c r="F1480">
        <v>2025</v>
      </c>
    </row>
    <row r="1481" spans="1:6" x14ac:dyDescent="0.3">
      <c r="A1481" t="s">
        <v>368</v>
      </c>
      <c r="B1481" t="str">
        <v>Matriz de identificación de aspectos e impactos ambientales</v>
      </c>
      <c r="C1481">
        <v>1</v>
      </c>
      <c r="D1481" t="str">
        <f t="shared" si="26"/>
        <v>0</v>
      </c>
      <c r="E1481" t="s">
        <v>352</v>
      </c>
      <c r="F1481">
        <v>2025</v>
      </c>
    </row>
    <row r="1482" spans="1:6" x14ac:dyDescent="0.3">
      <c r="A1482" t="s">
        <v>368</v>
      </c>
      <c r="B1482" t="str">
        <v>Divulgación de la Matriz de identificación de aspectos e impactos ambientales</v>
      </c>
      <c r="C1482">
        <v>1</v>
      </c>
      <c r="D1482" t="str">
        <f t="shared" si="26"/>
        <v>0</v>
      </c>
      <c r="E1482" t="s">
        <v>352</v>
      </c>
      <c r="F1482">
        <v>2025</v>
      </c>
    </row>
    <row r="1483" spans="1:6" x14ac:dyDescent="0.3">
      <c r="A1483" t="s">
        <v>368</v>
      </c>
      <c r="B1483" t="str">
        <v>Presupuesto para la implementación del Sistema de Gestión Ambiental</v>
      </c>
      <c r="C1483">
        <v>1</v>
      </c>
      <c r="D1483" t="str">
        <f t="shared" si="26"/>
        <v>0</v>
      </c>
      <c r="E1483" t="s">
        <v>352</v>
      </c>
      <c r="F1483">
        <v>2025</v>
      </c>
    </row>
    <row r="1484" spans="1:6" x14ac:dyDescent="0.3">
      <c r="A1484" t="s">
        <v>368</v>
      </c>
      <c r="B1484" t="str">
        <v>Matriz de comunicaciones externas</v>
      </c>
      <c r="C1484">
        <v>1</v>
      </c>
      <c r="D1484" t="str">
        <f t="shared" si="26"/>
        <v>0</v>
      </c>
      <c r="E1484" t="s">
        <v>352</v>
      </c>
      <c r="F1484">
        <v>2025</v>
      </c>
    </row>
    <row r="1485" spans="1:6" x14ac:dyDescent="0.3">
      <c r="A1485" t="s">
        <v>368</v>
      </c>
      <c r="B1485" t="str">
        <v>Verificación de las instalaciones del centro de acopio</v>
      </c>
      <c r="C1485">
        <v>1</v>
      </c>
      <c r="D1485" t="str">
        <f t="shared" si="26"/>
        <v>0</v>
      </c>
      <c r="E1485" t="s">
        <v>352</v>
      </c>
      <c r="F1485">
        <v>2025</v>
      </c>
    </row>
    <row r="1486" spans="1:6" x14ac:dyDescent="0.3">
      <c r="A1486" t="s">
        <v>368</v>
      </c>
      <c r="B1486" t="str">
        <v xml:space="preserve">Aforo de residuos ordinarios </v>
      </c>
      <c r="C1486">
        <v>1</v>
      </c>
      <c r="D1486" t="str">
        <f t="shared" si="26"/>
        <v>0</v>
      </c>
      <c r="E1486" t="s">
        <v>352</v>
      </c>
      <c r="F1486">
        <v>2025</v>
      </c>
    </row>
    <row r="1487" spans="1:6" x14ac:dyDescent="0.3">
      <c r="A1487" t="s">
        <v>368</v>
      </c>
      <c r="B1487" t="str">
        <v>Orden y aseo del centro de acopio</v>
      </c>
      <c r="C1487">
        <v>1</v>
      </c>
      <c r="D1487" t="str">
        <f t="shared" si="26"/>
        <v>0</v>
      </c>
      <c r="E1487" t="s">
        <v>352</v>
      </c>
      <c r="F1487">
        <v>2025</v>
      </c>
    </row>
    <row r="1488" spans="1:6" x14ac:dyDescent="0.3">
      <c r="A1488" t="s">
        <v>368</v>
      </c>
      <c r="B1488" t="str">
        <v>Recolección de residuos aprovechables (SGA-PM-01-RG-02 Venta de material reciclable y/o donación)</v>
      </c>
      <c r="C1488">
        <v>1</v>
      </c>
      <c r="D1488" t="str">
        <f t="shared" si="26"/>
        <v>0</v>
      </c>
      <c r="E1488" t="s">
        <v>352</v>
      </c>
      <c r="F1488">
        <v>2025</v>
      </c>
    </row>
    <row r="1489" spans="1:6" x14ac:dyDescent="0.3">
      <c r="A1489" t="s">
        <v>368</v>
      </c>
      <c r="B1489" t="str">
        <v xml:space="preserve">Licencias de empresas de recolección , transporte y disposición de residuos peligrosos </v>
      </c>
      <c r="C1489">
        <v>1</v>
      </c>
      <c r="D1489" t="str">
        <f t="shared" si="26"/>
        <v>0</v>
      </c>
      <c r="E1489" t="s">
        <v>352</v>
      </c>
      <c r="F1489">
        <v>2025</v>
      </c>
    </row>
    <row r="1490" spans="1:6" x14ac:dyDescent="0.3">
      <c r="A1490" t="s">
        <v>368</v>
      </c>
      <c r="B1490" t="str">
        <v>Recoleccción de residuos peligrosos (SGA-PL-02-RG-01 Entrega y verificación  de residuos peligrosos)</v>
      </c>
      <c r="C1490">
        <v>0</v>
      </c>
      <c r="D1490" t="str">
        <f t="shared" si="26"/>
        <v>1</v>
      </c>
      <c r="E1490" t="s">
        <v>352</v>
      </c>
      <c r="F1490">
        <v>2025</v>
      </c>
    </row>
    <row r="1491" spans="1:6" x14ac:dyDescent="0.3">
      <c r="A1491" t="s">
        <v>368</v>
      </c>
      <c r="B1491" t="str">
        <v>Manifiestos de carga</v>
      </c>
      <c r="C1491">
        <v>0</v>
      </c>
      <c r="D1491" t="str">
        <f t="shared" si="26"/>
        <v>1</v>
      </c>
      <c r="E1491" t="s">
        <v>352</v>
      </c>
      <c r="F1491">
        <v>2025</v>
      </c>
    </row>
    <row r="1492" spans="1:6" x14ac:dyDescent="0.3">
      <c r="A1492" t="s">
        <v>368</v>
      </c>
      <c r="B1492" t="str">
        <v xml:space="preserve">Recolección de aguas residuales de baños portatiles </v>
      </c>
      <c r="C1492">
        <v>0</v>
      </c>
      <c r="D1492" t="str">
        <f t="shared" si="26"/>
        <v>1</v>
      </c>
      <c r="E1492" t="s">
        <v>352</v>
      </c>
      <c r="F1492">
        <v>2025</v>
      </c>
    </row>
    <row r="1493" spans="1:6" x14ac:dyDescent="0.3">
      <c r="A1493" t="s">
        <v>368</v>
      </c>
      <c r="B1493" t="str">
        <v>Actualización del registro SGA-PM-01-RG-01 Control de generación y disposición de residuos</v>
      </c>
      <c r="C1493">
        <v>1</v>
      </c>
      <c r="D1493" t="str">
        <f t="shared" si="26"/>
        <v>0</v>
      </c>
      <c r="E1493" t="s">
        <v>352</v>
      </c>
      <c r="F1493">
        <v>2025</v>
      </c>
    </row>
    <row r="1494" spans="1:6" x14ac:dyDescent="0.3">
      <c r="A1494" t="s">
        <v>368</v>
      </c>
      <c r="B1494" t="str">
        <v xml:space="preserve">Licencias y certificados de disposición final de los talleres que realizan mantenimiento a los vehiculos </v>
      </c>
      <c r="C1494">
        <v>0</v>
      </c>
      <c r="D1494" t="str">
        <f t="shared" si="26"/>
        <v>1</v>
      </c>
      <c r="E1494" t="s">
        <v>352</v>
      </c>
      <c r="F1494">
        <v>2025</v>
      </c>
    </row>
    <row r="1495" spans="1:6" x14ac:dyDescent="0.3">
      <c r="A1495" t="s">
        <v>368</v>
      </c>
      <c r="B1495" t="str">
        <v>Control de plagas (roedores)</v>
      </c>
      <c r="C1495">
        <v>1</v>
      </c>
      <c r="D1495" t="str">
        <f t="shared" si="26"/>
        <v>0</v>
      </c>
      <c r="E1495" t="s">
        <v>352</v>
      </c>
      <c r="F1495">
        <v>2025</v>
      </c>
    </row>
    <row r="1496" spans="1:6" x14ac:dyDescent="0.3">
      <c r="A1496" t="s">
        <v>368</v>
      </c>
      <c r="B1496" t="str">
        <v>Fumigación general (Vectores)</v>
      </c>
      <c r="C1496">
        <v>1</v>
      </c>
      <c r="D1496" t="str">
        <f t="shared" si="26"/>
        <v>0</v>
      </c>
      <c r="E1496" t="s">
        <v>352</v>
      </c>
      <c r="F1496">
        <v>2025</v>
      </c>
    </row>
    <row r="1497" spans="1:6" x14ac:dyDescent="0.3">
      <c r="A1497" t="s">
        <v>368</v>
      </c>
      <c r="B1497" t="str">
        <v>Lavado de tanques</v>
      </c>
      <c r="C1497">
        <v>1</v>
      </c>
      <c r="D1497" t="str">
        <f t="shared" si="26"/>
        <v>0</v>
      </c>
      <c r="E1497" t="s">
        <v>352</v>
      </c>
      <c r="F1497">
        <v>2025</v>
      </c>
    </row>
    <row r="1498" spans="1:6" x14ac:dyDescent="0.3">
      <c r="A1498" t="s">
        <v>368</v>
      </c>
      <c r="B1498" t="str">
        <v>Análisis e informe de agua potable (Laboratorio acreditado por el IDEAM)</v>
      </c>
      <c r="C1498">
        <v>1</v>
      </c>
      <c r="D1498" t="str">
        <f t="shared" si="26"/>
        <v>0</v>
      </c>
      <c r="E1498" t="s">
        <v>352</v>
      </c>
      <c r="F1498">
        <v>2025</v>
      </c>
    </row>
    <row r="1499" spans="1:6" x14ac:dyDescent="0.3">
      <c r="A1499" t="s">
        <v>368</v>
      </c>
      <c r="B1499" t="str">
        <v>Mantenimiento de los filtros de agua de las instalaciones de la sede</v>
      </c>
      <c r="C1499">
        <v>1</v>
      </c>
      <c r="D1499" t="str">
        <f t="shared" si="26"/>
        <v>0</v>
      </c>
      <c r="E1499" t="s">
        <v>352</v>
      </c>
      <c r="F1499">
        <v>2025</v>
      </c>
    </row>
    <row r="1500" spans="1:6" x14ac:dyDescent="0.3">
      <c r="A1500" t="s">
        <v>368</v>
      </c>
      <c r="B1500" t="str">
        <v>Proyectos para la disminuación del impacto ambiental</v>
      </c>
      <c r="C1500">
        <v>0</v>
      </c>
      <c r="D1500" t="str">
        <f t="shared" si="26"/>
        <v>1</v>
      </c>
      <c r="E1500" t="s">
        <v>352</v>
      </c>
      <c r="F1500">
        <v>2025</v>
      </c>
    </row>
    <row r="1501" spans="1:6" x14ac:dyDescent="0.3">
      <c r="A1501" t="s">
        <v>368</v>
      </c>
      <c r="B1501" t="str">
        <v>Campañas de toma de conciencia en el contrato</v>
      </c>
      <c r="C1501">
        <v>1</v>
      </c>
      <c r="D1501" t="str">
        <f t="shared" si="26"/>
        <v>0</v>
      </c>
      <c r="E1501" t="s">
        <v>352</v>
      </c>
      <c r="F1501">
        <v>2025</v>
      </c>
    </row>
    <row r="1502" spans="1:6" x14ac:dyDescent="0.3">
      <c r="A1502" t="s">
        <v>368</v>
      </c>
      <c r="B1502" t="str">
        <v>Charlas o divulgaciones en temas ambientales</v>
      </c>
      <c r="C1502">
        <v>1</v>
      </c>
      <c r="D1502" t="str">
        <f t="shared" si="26"/>
        <v>0</v>
      </c>
      <c r="E1502" t="s">
        <v>352</v>
      </c>
      <c r="F1502">
        <v>2025</v>
      </c>
    </row>
    <row r="1503" spans="1:6" x14ac:dyDescent="0.3">
      <c r="A1503" t="s">
        <v>368</v>
      </c>
      <c r="B1503" t="str">
        <v>Verificación de las revisiones tecnicomecanica de los vehiculos</v>
      </c>
      <c r="C1503">
        <v>1</v>
      </c>
      <c r="D1503" t="str">
        <f t="shared" si="26"/>
        <v>0</v>
      </c>
      <c r="E1503" t="s">
        <v>352</v>
      </c>
      <c r="F1503">
        <v>2025</v>
      </c>
    </row>
    <row r="1504" spans="1:6" x14ac:dyDescent="0.3">
      <c r="A1504" t="s">
        <v>368</v>
      </c>
      <c r="B1504" t="str">
        <v>Verificaciones de las revisiones tecnicomecanicas de las motos</v>
      </c>
      <c r="C1504">
        <v>1</v>
      </c>
      <c r="D1504" t="str">
        <f t="shared" si="26"/>
        <v>0</v>
      </c>
      <c r="E1504" t="s">
        <v>352</v>
      </c>
      <c r="F1504">
        <v>2025</v>
      </c>
    </row>
    <row r="1505" spans="1:6" x14ac:dyDescent="0.3">
      <c r="A1505" t="s">
        <v>368</v>
      </c>
      <c r="B1505" t="str">
        <v>Revisión de la información en la plataforma CAMPRO</v>
      </c>
      <c r="C1505">
        <v>1</v>
      </c>
      <c r="D1505" t="str">
        <f t="shared" si="26"/>
        <v>0</v>
      </c>
      <c r="E1505" t="s">
        <v>352</v>
      </c>
      <c r="F1505">
        <v>2025</v>
      </c>
    </row>
    <row r="1506" spans="1:6" x14ac:dyDescent="0.3">
      <c r="A1506" t="s">
        <v>368</v>
      </c>
      <c r="B1506" t="str">
        <v>Certificación ambiental para la habilitación de centros de diagnostico automotor - CDA</v>
      </c>
      <c r="C1506">
        <v>0</v>
      </c>
      <c r="D1506" t="str">
        <f t="shared" si="26"/>
        <v>1</v>
      </c>
      <c r="E1506" t="s">
        <v>352</v>
      </c>
      <c r="F1506">
        <v>2025</v>
      </c>
    </row>
    <row r="1507" spans="1:6" x14ac:dyDescent="0.3">
      <c r="A1507" t="s">
        <v>368</v>
      </c>
      <c r="B1507" t="str">
        <v>Combustibles</v>
      </c>
      <c r="C1507">
        <v>1</v>
      </c>
      <c r="D1507" t="str">
        <f t="shared" si="26"/>
        <v>0</v>
      </c>
      <c r="E1507" t="s">
        <v>352</v>
      </c>
      <c r="F1507">
        <v>2025</v>
      </c>
    </row>
    <row r="1508" spans="1:6" x14ac:dyDescent="0.3">
      <c r="A1508" t="s">
        <v>368</v>
      </c>
      <c r="B1508" t="str">
        <v>SSL-PM-02-RG-01 Matriz de Identificación sustancia quimica</v>
      </c>
      <c r="C1508">
        <v>1</v>
      </c>
      <c r="D1508" t="str">
        <f t="shared" si="26"/>
        <v>0</v>
      </c>
      <c r="E1508" t="s">
        <v>352</v>
      </c>
      <c r="F1508">
        <v>2025</v>
      </c>
    </row>
    <row r="1509" spans="1:6" x14ac:dyDescent="0.3">
      <c r="A1509" t="s">
        <v>368</v>
      </c>
      <c r="B1509" t="str">
        <v>Matriz de compatibilidad de acuerdo a las sustancias quimicas que se manejan</v>
      </c>
      <c r="C1509">
        <v>1</v>
      </c>
      <c r="D1509" t="str">
        <f t="shared" si="26"/>
        <v>0</v>
      </c>
      <c r="E1509" t="s">
        <v>352</v>
      </c>
      <c r="F1509">
        <v>2025</v>
      </c>
    </row>
    <row r="1510" spans="1:6" x14ac:dyDescent="0.3">
      <c r="A1510" t="s">
        <v>368</v>
      </c>
      <c r="B1510" t="str">
        <v>Verificación del almacenamiento de las sustancias quimicas de acuerdo al Sistema Globalmente Armonizado (Registro fotografico)</v>
      </c>
      <c r="C1510">
        <v>1</v>
      </c>
      <c r="D1510" t="str">
        <f t="shared" si="26"/>
        <v>0</v>
      </c>
      <c r="E1510" t="s">
        <v>352</v>
      </c>
      <c r="F1510">
        <v>2025</v>
      </c>
    </row>
    <row r="1511" spans="1:6" x14ac:dyDescent="0.3">
      <c r="A1511" t="s">
        <v>368</v>
      </c>
      <c r="B1511" t="str">
        <v>SSL-PM-02-RG-02 Etiquetado de las sustancias quimicas en la sede del proyecto (Servicios generales, almacen, TI, entre otras). (Registro fotografico)</v>
      </c>
      <c r="C1511">
        <v>1</v>
      </c>
      <c r="D1511" t="str">
        <f t="shared" si="26"/>
        <v>0</v>
      </c>
      <c r="E1511" t="s">
        <v>352</v>
      </c>
      <c r="F1511">
        <v>2025</v>
      </c>
    </row>
    <row r="1512" spans="1:6" x14ac:dyDescent="0.3">
      <c r="A1512" t="s">
        <v>368</v>
      </c>
      <c r="B1512" t="str">
        <v>Fichas de seguridad que se utilizan en el proyecto (Resolución 773 de 2021 - Decreto 1496 del 2018  y que cumplan de acuerdo a la NTC 4435)</v>
      </c>
      <c r="C1512">
        <v>1</v>
      </c>
      <c r="D1512" t="str">
        <f t="shared" si="26"/>
        <v>0</v>
      </c>
      <c r="E1512" t="s">
        <v>352</v>
      </c>
      <c r="F1512">
        <v>2025</v>
      </c>
    </row>
    <row r="1513" spans="1:6" x14ac:dyDescent="0.3">
      <c r="A1513" t="s">
        <v>368</v>
      </c>
      <c r="B1513" t="str">
        <v xml:space="preserve">SSL-PM-02-RG-02 Etiquetado de las sustancias quimicas en los vehiculos del proyecto  </v>
      </c>
      <c r="C1513">
        <v>0</v>
      </c>
      <c r="D1513" t="str">
        <f t="shared" si="26"/>
        <v>1</v>
      </c>
      <c r="E1513" t="s">
        <v>352</v>
      </c>
      <c r="F1513">
        <v>2025</v>
      </c>
    </row>
    <row r="1514" spans="1:6" x14ac:dyDescent="0.3">
      <c r="A1514" t="s">
        <v>368</v>
      </c>
      <c r="B1514" t="str">
        <v>SSL-PM-02-RG-03 Tarjeta de emergencia (para el transporte de sustancias quimicas)</v>
      </c>
      <c r="C1514">
        <v>1</v>
      </c>
      <c r="D1514" t="str">
        <f t="shared" si="26"/>
        <v>0</v>
      </c>
      <c r="E1514" t="s">
        <v>352</v>
      </c>
      <c r="F1514">
        <v>2025</v>
      </c>
    </row>
    <row r="1515" spans="1:6" x14ac:dyDescent="0.3">
      <c r="A1515" t="s">
        <v>368</v>
      </c>
      <c r="B1515" t="str">
        <v>Cumplimiento al rotulado de los vehiculos que transportan sustancias (Decreto 1609/2002)</v>
      </c>
      <c r="C1515">
        <v>0</v>
      </c>
      <c r="D1515" t="str">
        <f t="shared" si="26"/>
        <v>1</v>
      </c>
      <c r="E1515" t="s">
        <v>352</v>
      </c>
      <c r="F1515">
        <v>2025</v>
      </c>
    </row>
    <row r="1516" spans="1:6" x14ac:dyDescent="0.3">
      <c r="A1516" t="s">
        <v>368</v>
      </c>
      <c r="B1516" t="str">
        <v>SSL-PM-14-RG-05 Guion para el desarrollo del simulacro</v>
      </c>
      <c r="C1516">
        <v>1</v>
      </c>
      <c r="D1516" t="str">
        <f t="shared" si="26"/>
        <v>0</v>
      </c>
      <c r="E1516" t="s">
        <v>352</v>
      </c>
      <c r="F1516">
        <v>2025</v>
      </c>
    </row>
    <row r="1517" spans="1:6" x14ac:dyDescent="0.3">
      <c r="A1517" t="s">
        <v>368</v>
      </c>
      <c r="B1517" t="str">
        <v>SGA-PR-02-RG-03 Informe de simulacro de emergencias ambientales.</v>
      </c>
      <c r="C1517">
        <v>1</v>
      </c>
      <c r="D1517" t="str">
        <f t="shared" si="26"/>
        <v>0</v>
      </c>
      <c r="E1517" t="s">
        <v>352</v>
      </c>
      <c r="F1517">
        <v>2025</v>
      </c>
    </row>
    <row r="1518" spans="1:6" x14ac:dyDescent="0.3">
      <c r="A1518" t="s">
        <v>368</v>
      </c>
      <c r="B1518" t="str">
        <v>Documento donde se establece los PONS aplicables al contrato</v>
      </c>
      <c r="C1518">
        <v>1</v>
      </c>
      <c r="D1518" t="str">
        <f t="shared" si="26"/>
        <v>0</v>
      </c>
      <c r="E1518" t="s">
        <v>352</v>
      </c>
      <c r="F1518">
        <v>2025</v>
      </c>
    </row>
    <row r="1519" spans="1:6" x14ac:dyDescent="0.3">
      <c r="A1519" t="s">
        <v>368</v>
      </c>
      <c r="B1519" t="str">
        <v>SGA-PR-02-RG-02 Investigación de causalidad de emergencias ambientales</v>
      </c>
      <c r="C1519">
        <v>0</v>
      </c>
      <c r="D1519" t="str">
        <f t="shared" si="26"/>
        <v>1</v>
      </c>
      <c r="E1519" t="s">
        <v>352</v>
      </c>
      <c r="F1519">
        <v>2025</v>
      </c>
    </row>
    <row r="1520" spans="1:6" x14ac:dyDescent="0.3">
      <c r="A1520" t="s">
        <v>368</v>
      </c>
      <c r="B1520" t="str">
        <v>SGA-PR-02-RG-04 Base de incidentes ambientales</v>
      </c>
      <c r="C1520">
        <v>0</v>
      </c>
      <c r="D1520" t="str">
        <f t="shared" si="26"/>
        <v>1</v>
      </c>
      <c r="E1520" t="s">
        <v>352</v>
      </c>
      <c r="F1520">
        <v>2025</v>
      </c>
    </row>
    <row r="1521" spans="1:6" x14ac:dyDescent="0.3">
      <c r="A1521" t="s">
        <v>368</v>
      </c>
      <c r="B1521" t="str">
        <v>Inducción y reinducción</v>
      </c>
      <c r="C1521">
        <v>0</v>
      </c>
      <c r="D1521" t="str">
        <f t="shared" si="26"/>
        <v>1</v>
      </c>
      <c r="E1521" t="s">
        <v>352</v>
      </c>
      <c r="F1521">
        <v>2025</v>
      </c>
    </row>
    <row r="1522" spans="1:6" x14ac:dyDescent="0.3">
      <c r="A1522" t="s">
        <v>368</v>
      </c>
      <c r="B1522" t="str">
        <v>Inspecciones ambiental en terreno</v>
      </c>
      <c r="C1522">
        <v>1</v>
      </c>
      <c r="D1522" t="str">
        <f t="shared" si="26"/>
        <v>0</v>
      </c>
      <c r="E1522" t="s">
        <v>352</v>
      </c>
      <c r="F1522">
        <v>2025</v>
      </c>
    </row>
    <row r="1523" spans="1:6" x14ac:dyDescent="0.3">
      <c r="A1523" t="s">
        <v>368</v>
      </c>
      <c r="B1523" t="str">
        <v>Inspecciones de kit de derrames</v>
      </c>
      <c r="C1523">
        <v>1</v>
      </c>
      <c r="D1523" t="str">
        <f t="shared" si="26"/>
        <v>0</v>
      </c>
      <c r="E1523" t="s">
        <v>352</v>
      </c>
      <c r="F1523">
        <v>2025</v>
      </c>
    </row>
    <row r="1524" spans="1:6" x14ac:dyDescent="0.3">
      <c r="A1524" t="s">
        <v>368</v>
      </c>
      <c r="B1524" t="str">
        <v>Inspecciones localivas ambientales</v>
      </c>
      <c r="C1524">
        <v>1</v>
      </c>
      <c r="D1524" t="str">
        <f t="shared" si="26"/>
        <v>0</v>
      </c>
      <c r="E1524" t="s">
        <v>352</v>
      </c>
      <c r="F1524">
        <v>2025</v>
      </c>
    </row>
    <row r="1525" spans="1:6" x14ac:dyDescent="0.3">
      <c r="A1525" t="s">
        <v>368</v>
      </c>
      <c r="B1525" t="str">
        <v>Informe del desempeño ambiental del contrato (Indicadores, practicas sostenibles, hallazgos, entre otros)</v>
      </c>
      <c r="C1525">
        <v>0</v>
      </c>
      <c r="D1525" t="str">
        <f t="shared" si="26"/>
        <v>1</v>
      </c>
      <c r="E1525" t="s">
        <v>352</v>
      </c>
      <c r="F1525">
        <v>2025</v>
      </c>
    </row>
    <row r="1526" spans="1:6" x14ac:dyDescent="0.3">
      <c r="A1526" t="s">
        <v>368</v>
      </c>
      <c r="B1526" t="str">
        <v>Comunicación del desempeño ambiental a colaboradores</v>
      </c>
      <c r="C1526">
        <v>0</v>
      </c>
      <c r="D1526" t="str">
        <f t="shared" si="26"/>
        <v>1</v>
      </c>
      <c r="E1526" t="s">
        <v>352</v>
      </c>
      <c r="F1526">
        <v>2025</v>
      </c>
    </row>
    <row r="1527" spans="1:6" x14ac:dyDescent="0.3">
      <c r="A1527" t="s">
        <v>368</v>
      </c>
      <c r="B1527" t="str">
        <v>SGA-PL-01-RG-05 Lista de chequeo de cumplimiento ambiental de proveedores (Sustancias quimicas, Saneamiento básico, Residuos peligrosos, RCD, CDA, Estaciones de servicio, Laboratorios - Cromatografia; entre otros)</v>
      </c>
      <c r="C1527">
        <v>0</v>
      </c>
      <c r="D1527" t="str">
        <f t="shared" si="26"/>
        <v>1</v>
      </c>
      <c r="E1527" t="s">
        <v>352</v>
      </c>
      <c r="F1527">
        <v>2025</v>
      </c>
    </row>
    <row r="1528" spans="1:6" x14ac:dyDescent="0.3">
      <c r="A1528" t="s">
        <v>368</v>
      </c>
      <c r="B1528" t="str">
        <v>Soportes del cumplimiento ambiental de cada proveedor</v>
      </c>
      <c r="C1528">
        <v>0</v>
      </c>
      <c r="D1528" t="str">
        <f t="shared" si="26"/>
        <v>1</v>
      </c>
      <c r="E1528" t="s">
        <v>352</v>
      </c>
      <c r="F1528">
        <v>2025</v>
      </c>
    </row>
    <row r="1529" spans="1:6" x14ac:dyDescent="0.3">
      <c r="A1529" t="s">
        <v>368</v>
      </c>
      <c r="B1529" t="str">
        <v>Seguimiento y Control Acciones Correctivas y Oportunidades de Mejora</v>
      </c>
      <c r="C1529">
        <v>0</v>
      </c>
      <c r="D1529" t="str">
        <f t="shared" ref="D1529:D1589" si="27">IF(C1529=1,"0","1")</f>
        <v>1</v>
      </c>
      <c r="E1529" t="s">
        <v>352</v>
      </c>
      <c r="F1529">
        <v>2025</v>
      </c>
    </row>
    <row r="1530" spans="1:6" x14ac:dyDescent="0.3">
      <c r="A1530" t="s">
        <v>368</v>
      </c>
      <c r="B1530" t="str">
        <v>Evidencias de cierre de hallazgo</v>
      </c>
      <c r="C1530">
        <v>0</v>
      </c>
      <c r="D1530" t="str">
        <f t="shared" si="27"/>
        <v>1</v>
      </c>
      <c r="E1530" t="s">
        <v>352</v>
      </c>
      <c r="F1530">
        <v>2025</v>
      </c>
    </row>
    <row r="1531" spans="1:6" x14ac:dyDescent="0.3">
      <c r="A1531" t="s">
        <v>368</v>
      </c>
      <c r="B1531" t="str">
        <v>Residuos</v>
      </c>
      <c r="C1531">
        <v>1</v>
      </c>
      <c r="D1531" t="str">
        <f t="shared" si="27"/>
        <v>0</v>
      </c>
      <c r="E1531" t="s">
        <v>352</v>
      </c>
      <c r="F1531">
        <v>2025</v>
      </c>
    </row>
    <row r="1532" spans="1:6" x14ac:dyDescent="0.3">
      <c r="A1532" t="s">
        <v>368</v>
      </c>
      <c r="B1532" t="str">
        <v>Emisiones y combustible</v>
      </c>
      <c r="C1532">
        <v>1</v>
      </c>
      <c r="D1532" t="str">
        <f t="shared" si="27"/>
        <v>0</v>
      </c>
      <c r="E1532" t="s">
        <v>352</v>
      </c>
      <c r="F1532">
        <v>2025</v>
      </c>
    </row>
    <row r="1533" spans="1:6" x14ac:dyDescent="0.3">
      <c r="A1533" t="s">
        <v>368</v>
      </c>
      <c r="B1533" t="str">
        <v>Saneamiento básico</v>
      </c>
      <c r="C1533">
        <v>1</v>
      </c>
      <c r="D1533" t="str">
        <f t="shared" si="27"/>
        <v>0</v>
      </c>
      <c r="E1533" t="s">
        <v>352</v>
      </c>
      <c r="F1533">
        <v>2025</v>
      </c>
    </row>
    <row r="1534" spans="1:6" x14ac:dyDescent="0.3">
      <c r="A1534" t="s">
        <v>368</v>
      </c>
      <c r="B1534" t="str">
        <v>Inspecciones</v>
      </c>
      <c r="C1534">
        <v>1</v>
      </c>
      <c r="D1534" t="str">
        <f t="shared" si="27"/>
        <v>0</v>
      </c>
      <c r="E1534" t="s">
        <v>352</v>
      </c>
      <c r="F1534">
        <v>2025</v>
      </c>
    </row>
    <row r="1535" spans="1:6" x14ac:dyDescent="0.3">
      <c r="A1535" t="s">
        <v>368</v>
      </c>
      <c r="B1535" t="str">
        <v>Practicas</v>
      </c>
      <c r="C1535">
        <v>1</v>
      </c>
      <c r="D1535" t="str">
        <f t="shared" si="27"/>
        <v>0</v>
      </c>
      <c r="E1535" t="s">
        <v>352</v>
      </c>
      <c r="F1535">
        <v>2025</v>
      </c>
    </row>
    <row r="1536" spans="1:6" x14ac:dyDescent="0.3">
      <c r="A1536" t="s">
        <v>368</v>
      </c>
      <c r="B1536" t="str">
        <v>Formaciones</v>
      </c>
      <c r="C1536">
        <v>1</v>
      </c>
      <c r="D1536" t="str">
        <f t="shared" si="27"/>
        <v>0</v>
      </c>
      <c r="E1536" t="s">
        <v>352</v>
      </c>
      <c r="F1536">
        <v>2025</v>
      </c>
    </row>
    <row r="1537" spans="1:6" x14ac:dyDescent="0.3">
      <c r="A1537" t="s">
        <v>368</v>
      </c>
      <c r="B1537" t="str" cm="1">
        <f t="array" ref="B1537:B1595">'LAB OIT.'!C9:C67</f>
        <v>SIG-MG-01-RG-02 Matriz DOFA</v>
      </c>
      <c r="C1537" cm="1">
        <f t="array" ref="C1537:C1595">'LAB OIT.'!F9:F67</f>
        <v>1</v>
      </c>
      <c r="D1537" t="str">
        <f t="shared" si="27"/>
        <v>0</v>
      </c>
      <c r="E1537" t="s">
        <v>354</v>
      </c>
      <c r="F1537">
        <v>2025</v>
      </c>
    </row>
    <row r="1538" spans="1:6" x14ac:dyDescent="0.3">
      <c r="A1538" t="s">
        <v>368</v>
      </c>
      <c r="B1538" t="str">
        <v>Matriz de partes interesadas</v>
      </c>
      <c r="C1538">
        <v>1</v>
      </c>
      <c r="D1538" t="str">
        <f t="shared" si="27"/>
        <v>0</v>
      </c>
      <c r="E1538" t="s">
        <v>354</v>
      </c>
      <c r="F1538">
        <v>2025</v>
      </c>
    </row>
    <row r="1539" spans="1:6" x14ac:dyDescent="0.3">
      <c r="A1539" t="s">
        <v>368</v>
      </c>
      <c r="B1539" t="str">
        <v>Matriz de riesgos y oportunidades</v>
      </c>
      <c r="C1539">
        <v>1</v>
      </c>
      <c r="D1539" t="str">
        <f t="shared" si="27"/>
        <v>0</v>
      </c>
      <c r="E1539" t="s">
        <v>354</v>
      </c>
      <c r="F1539">
        <v>2025</v>
      </c>
    </row>
    <row r="1540" spans="1:6" x14ac:dyDescent="0.3">
      <c r="A1540" t="s">
        <v>368</v>
      </c>
      <c r="B1540" t="str">
        <v>Matriz de identificación de aspectos e impactos ambientales</v>
      </c>
      <c r="C1540">
        <v>1</v>
      </c>
      <c r="D1540" t="str">
        <f t="shared" si="27"/>
        <v>0</v>
      </c>
      <c r="E1540" t="s">
        <v>354</v>
      </c>
      <c r="F1540">
        <v>2025</v>
      </c>
    </row>
    <row r="1541" spans="1:6" x14ac:dyDescent="0.3">
      <c r="A1541" t="s">
        <v>368</v>
      </c>
      <c r="B1541" t="str">
        <v>Divulgación de la Matriz de identificación de aspectos e impactos ambientales</v>
      </c>
      <c r="C1541">
        <v>1</v>
      </c>
      <c r="D1541" t="str">
        <f t="shared" si="27"/>
        <v>0</v>
      </c>
      <c r="E1541" t="s">
        <v>354</v>
      </c>
      <c r="F1541">
        <v>2025</v>
      </c>
    </row>
    <row r="1542" spans="1:6" x14ac:dyDescent="0.3">
      <c r="A1542" t="s">
        <v>368</v>
      </c>
      <c r="B1542" t="str">
        <v>Presupuesto para la implementación del Sistema de Gestión Ambiental</v>
      </c>
      <c r="C1542">
        <v>1</v>
      </c>
      <c r="D1542" t="str">
        <f t="shared" si="27"/>
        <v>0</v>
      </c>
      <c r="E1542" t="s">
        <v>354</v>
      </c>
      <c r="F1542">
        <v>2025</v>
      </c>
    </row>
    <row r="1543" spans="1:6" x14ac:dyDescent="0.3">
      <c r="A1543" t="s">
        <v>368</v>
      </c>
      <c r="B1543" t="str">
        <v>Matriz de comunicaciones externas</v>
      </c>
      <c r="C1543">
        <v>1</v>
      </c>
      <c r="D1543" t="str">
        <f t="shared" si="27"/>
        <v>0</v>
      </c>
      <c r="E1543" t="s">
        <v>354</v>
      </c>
      <c r="F1543">
        <v>2025</v>
      </c>
    </row>
    <row r="1544" spans="1:6" x14ac:dyDescent="0.3">
      <c r="A1544" t="s">
        <v>368</v>
      </c>
      <c r="B1544" t="str">
        <v>Verificación de las instalaciones del centro de acopio</v>
      </c>
      <c r="C1544">
        <v>1</v>
      </c>
      <c r="D1544" t="str">
        <f t="shared" si="27"/>
        <v>0</v>
      </c>
      <c r="E1544" t="s">
        <v>354</v>
      </c>
      <c r="F1544">
        <v>2025</v>
      </c>
    </row>
    <row r="1545" spans="1:6" x14ac:dyDescent="0.3">
      <c r="A1545" t="s">
        <v>368</v>
      </c>
      <c r="B1545" t="str">
        <v xml:space="preserve">Aforo de residuos ordinarios </v>
      </c>
      <c r="C1545">
        <v>1</v>
      </c>
      <c r="D1545" t="str">
        <f t="shared" si="27"/>
        <v>0</v>
      </c>
      <c r="E1545" t="s">
        <v>354</v>
      </c>
      <c r="F1545">
        <v>2025</v>
      </c>
    </row>
    <row r="1546" spans="1:6" x14ac:dyDescent="0.3">
      <c r="A1546" t="s">
        <v>368</v>
      </c>
      <c r="B1546" t="str">
        <v>Orden y aseo del centro de acopio</v>
      </c>
      <c r="C1546">
        <v>1</v>
      </c>
      <c r="D1546" t="str">
        <f t="shared" si="27"/>
        <v>0</v>
      </c>
      <c r="E1546" t="s">
        <v>354</v>
      </c>
      <c r="F1546">
        <v>2025</v>
      </c>
    </row>
    <row r="1547" spans="1:6" x14ac:dyDescent="0.3">
      <c r="A1547" t="s">
        <v>368</v>
      </c>
      <c r="B1547" t="str">
        <v>Recolección de residuos aprovechables (SGA-PM-01-RG-02 Venta de material reciclable y/o donación)</v>
      </c>
      <c r="C1547">
        <v>1</v>
      </c>
      <c r="D1547" t="str">
        <f t="shared" si="27"/>
        <v>0</v>
      </c>
      <c r="E1547" t="s">
        <v>354</v>
      </c>
      <c r="F1547">
        <v>2025</v>
      </c>
    </row>
    <row r="1548" spans="1:6" x14ac:dyDescent="0.3">
      <c r="A1548" t="s">
        <v>368</v>
      </c>
      <c r="B1548" t="str">
        <v xml:space="preserve">Licencias de empresas de recolección , transporte y disposición de residuos peligrosos </v>
      </c>
      <c r="C1548">
        <v>1</v>
      </c>
      <c r="D1548" t="str">
        <f t="shared" si="27"/>
        <v>0</v>
      </c>
      <c r="E1548" t="s">
        <v>354</v>
      </c>
      <c r="F1548">
        <v>2025</v>
      </c>
    </row>
    <row r="1549" spans="1:6" x14ac:dyDescent="0.3">
      <c r="A1549" t="s">
        <v>368</v>
      </c>
      <c r="B1549" t="str">
        <v>Recoleccción de residuos peligrosos (SGA-PL-02-RG-01 Entrega y verificación  de residuos peligrosos)</v>
      </c>
      <c r="C1549">
        <v>0</v>
      </c>
      <c r="D1549" t="str">
        <f t="shared" si="27"/>
        <v>1</v>
      </c>
      <c r="E1549" t="s">
        <v>354</v>
      </c>
      <c r="F1549">
        <v>2025</v>
      </c>
    </row>
    <row r="1550" spans="1:6" x14ac:dyDescent="0.3">
      <c r="A1550" t="s">
        <v>368</v>
      </c>
      <c r="B1550" t="str">
        <v>Manifiestos de carga</v>
      </c>
      <c r="C1550">
        <v>0</v>
      </c>
      <c r="D1550" t="str">
        <f t="shared" si="27"/>
        <v>1</v>
      </c>
      <c r="E1550" t="s">
        <v>354</v>
      </c>
      <c r="F1550">
        <v>2025</v>
      </c>
    </row>
    <row r="1551" spans="1:6" x14ac:dyDescent="0.3">
      <c r="A1551" t="s">
        <v>368</v>
      </c>
      <c r="B1551" t="str">
        <v xml:space="preserve">Recolección de aguas residuales de baños portatiles </v>
      </c>
      <c r="C1551">
        <v>0</v>
      </c>
      <c r="D1551" t="str">
        <f t="shared" si="27"/>
        <v>1</v>
      </c>
      <c r="E1551" t="s">
        <v>354</v>
      </c>
      <c r="F1551">
        <v>2025</v>
      </c>
    </row>
    <row r="1552" spans="1:6" x14ac:dyDescent="0.3">
      <c r="A1552" t="s">
        <v>368</v>
      </c>
      <c r="B1552" t="str">
        <v>Actualización del registro SGA-PM-01-RG-01 Control de generación y disposición de residuos</v>
      </c>
      <c r="C1552">
        <v>1</v>
      </c>
      <c r="D1552" t="str">
        <f t="shared" si="27"/>
        <v>0</v>
      </c>
      <c r="E1552" t="s">
        <v>354</v>
      </c>
      <c r="F1552">
        <v>2025</v>
      </c>
    </row>
    <row r="1553" spans="1:6" x14ac:dyDescent="0.3">
      <c r="A1553" t="s">
        <v>368</v>
      </c>
      <c r="B1553" t="str">
        <v xml:space="preserve">Licencias y certificados de disposición final de los talleres que realizan mantenimiento a los vehiculos </v>
      </c>
      <c r="C1553">
        <v>0</v>
      </c>
      <c r="D1553" t="str">
        <f t="shared" si="27"/>
        <v>1</v>
      </c>
      <c r="E1553" t="s">
        <v>354</v>
      </c>
      <c r="F1553">
        <v>2025</v>
      </c>
    </row>
    <row r="1554" spans="1:6" x14ac:dyDescent="0.3">
      <c r="A1554" t="s">
        <v>368</v>
      </c>
      <c r="B1554" t="str">
        <v>Control de plagas (roedores)</v>
      </c>
      <c r="C1554">
        <v>1</v>
      </c>
      <c r="D1554" t="str">
        <f t="shared" si="27"/>
        <v>0</v>
      </c>
      <c r="E1554" t="s">
        <v>354</v>
      </c>
      <c r="F1554">
        <v>2025</v>
      </c>
    </row>
    <row r="1555" spans="1:6" x14ac:dyDescent="0.3">
      <c r="A1555" t="s">
        <v>368</v>
      </c>
      <c r="B1555" t="str">
        <v>Fumigación general (Vectores)</v>
      </c>
      <c r="C1555">
        <v>1</v>
      </c>
      <c r="D1555" t="str">
        <f t="shared" si="27"/>
        <v>0</v>
      </c>
      <c r="E1555" t="s">
        <v>354</v>
      </c>
      <c r="F1555">
        <v>2025</v>
      </c>
    </row>
    <row r="1556" spans="1:6" x14ac:dyDescent="0.3">
      <c r="A1556" t="s">
        <v>368</v>
      </c>
      <c r="B1556" t="str">
        <v>Lavado de tanques</v>
      </c>
      <c r="C1556">
        <v>1</v>
      </c>
      <c r="D1556" t="str">
        <f t="shared" si="27"/>
        <v>0</v>
      </c>
      <c r="E1556" t="s">
        <v>354</v>
      </c>
      <c r="F1556">
        <v>2025</v>
      </c>
    </row>
    <row r="1557" spans="1:6" x14ac:dyDescent="0.3">
      <c r="A1557" t="s">
        <v>368</v>
      </c>
      <c r="B1557" t="str">
        <v>Análisis e informe de agua potable (Laboratorio acreditado por el IDEAM)</v>
      </c>
      <c r="C1557">
        <v>1</v>
      </c>
      <c r="D1557" t="str">
        <f t="shared" si="27"/>
        <v>0</v>
      </c>
      <c r="E1557" t="s">
        <v>354</v>
      </c>
      <c r="F1557">
        <v>2025</v>
      </c>
    </row>
    <row r="1558" spans="1:6" x14ac:dyDescent="0.3">
      <c r="A1558" t="s">
        <v>368</v>
      </c>
      <c r="B1558" t="str">
        <v>Mantenimiento de los filtros de agua de las instalaciones de la sede</v>
      </c>
      <c r="C1558">
        <v>1</v>
      </c>
      <c r="D1558" t="str">
        <f t="shared" si="27"/>
        <v>0</v>
      </c>
      <c r="E1558" t="s">
        <v>354</v>
      </c>
      <c r="F1558">
        <v>2025</v>
      </c>
    </row>
    <row r="1559" spans="1:6" x14ac:dyDescent="0.3">
      <c r="A1559" t="s">
        <v>368</v>
      </c>
      <c r="B1559" t="str">
        <v>Proyectos para la disminuación del impacto ambiental</v>
      </c>
      <c r="C1559">
        <v>0</v>
      </c>
      <c r="D1559" t="str">
        <f t="shared" si="27"/>
        <v>1</v>
      </c>
      <c r="E1559" t="s">
        <v>354</v>
      </c>
      <c r="F1559">
        <v>2025</v>
      </c>
    </row>
    <row r="1560" spans="1:6" x14ac:dyDescent="0.3">
      <c r="A1560" t="s">
        <v>368</v>
      </c>
      <c r="B1560" t="str">
        <v>Campañas de toma de conciencia en el contrato</v>
      </c>
      <c r="C1560">
        <v>0</v>
      </c>
      <c r="D1560" t="str">
        <f t="shared" si="27"/>
        <v>1</v>
      </c>
      <c r="E1560" t="s">
        <v>354</v>
      </c>
      <c r="F1560">
        <v>2025</v>
      </c>
    </row>
    <row r="1561" spans="1:6" x14ac:dyDescent="0.3">
      <c r="A1561" t="s">
        <v>368</v>
      </c>
      <c r="B1561" t="str">
        <v>Charlas o divulgaciones en temas ambientales</v>
      </c>
      <c r="C1561">
        <v>1</v>
      </c>
      <c r="D1561" t="str">
        <f t="shared" si="27"/>
        <v>0</v>
      </c>
      <c r="E1561" t="s">
        <v>354</v>
      </c>
      <c r="F1561">
        <v>2025</v>
      </c>
    </row>
    <row r="1562" spans="1:6" x14ac:dyDescent="0.3">
      <c r="A1562" t="s">
        <v>368</v>
      </c>
      <c r="B1562" t="str">
        <v>Verificación de las revisiones tecnicomecanica de los vehiculos</v>
      </c>
      <c r="C1562">
        <v>1</v>
      </c>
      <c r="D1562" t="str">
        <f t="shared" si="27"/>
        <v>0</v>
      </c>
      <c r="E1562" t="s">
        <v>354</v>
      </c>
      <c r="F1562">
        <v>2025</v>
      </c>
    </row>
    <row r="1563" spans="1:6" x14ac:dyDescent="0.3">
      <c r="A1563" t="s">
        <v>368</v>
      </c>
      <c r="B1563" t="str">
        <v>Verificaciones de las revisiones tecnicomecanicas de las motos</v>
      </c>
      <c r="C1563">
        <v>1</v>
      </c>
      <c r="D1563" t="str">
        <f t="shared" si="27"/>
        <v>0</v>
      </c>
      <c r="E1563" t="s">
        <v>354</v>
      </c>
      <c r="F1563">
        <v>2025</v>
      </c>
    </row>
    <row r="1564" spans="1:6" x14ac:dyDescent="0.3">
      <c r="A1564" t="s">
        <v>368</v>
      </c>
      <c r="B1564" t="str">
        <v>Revisión de la información en la plataforma CAMPRO</v>
      </c>
      <c r="C1564">
        <v>1</v>
      </c>
      <c r="D1564" t="str">
        <f t="shared" si="27"/>
        <v>0</v>
      </c>
      <c r="E1564" t="s">
        <v>354</v>
      </c>
      <c r="F1564">
        <v>2025</v>
      </c>
    </row>
    <row r="1565" spans="1:6" x14ac:dyDescent="0.3">
      <c r="A1565" t="s">
        <v>368</v>
      </c>
      <c r="B1565" t="str">
        <v>Certificación ambiental para la habilitación de centros de diagnostico automotor - CDA</v>
      </c>
      <c r="C1565">
        <v>0</v>
      </c>
      <c r="D1565" t="str">
        <f t="shared" si="27"/>
        <v>1</v>
      </c>
      <c r="E1565" t="s">
        <v>354</v>
      </c>
      <c r="F1565">
        <v>2025</v>
      </c>
    </row>
    <row r="1566" spans="1:6" x14ac:dyDescent="0.3">
      <c r="A1566" t="s">
        <v>368</v>
      </c>
      <c r="B1566" t="str">
        <v>Combustibles</v>
      </c>
      <c r="C1566">
        <v>1</v>
      </c>
      <c r="D1566" t="str">
        <f t="shared" si="27"/>
        <v>0</v>
      </c>
      <c r="E1566" t="s">
        <v>354</v>
      </c>
      <c r="F1566">
        <v>2025</v>
      </c>
    </row>
    <row r="1567" spans="1:6" x14ac:dyDescent="0.3">
      <c r="A1567" t="s">
        <v>368</v>
      </c>
      <c r="B1567" t="str">
        <v>SSL-PM-02-RG-01 Matriz de Identificación sustancia quimica</v>
      </c>
      <c r="C1567">
        <v>1</v>
      </c>
      <c r="D1567" t="str">
        <f t="shared" si="27"/>
        <v>0</v>
      </c>
      <c r="E1567" t="s">
        <v>354</v>
      </c>
      <c r="F1567">
        <v>2025</v>
      </c>
    </row>
    <row r="1568" spans="1:6" x14ac:dyDescent="0.3">
      <c r="A1568" t="s">
        <v>368</v>
      </c>
      <c r="B1568" t="str">
        <v>Matriz de compatibilidad de acuerdo a las sustancias quimicas que se manejan</v>
      </c>
      <c r="C1568">
        <v>1</v>
      </c>
      <c r="D1568" t="str">
        <f t="shared" si="27"/>
        <v>0</v>
      </c>
      <c r="E1568" t="s">
        <v>354</v>
      </c>
      <c r="F1568">
        <v>2025</v>
      </c>
    </row>
    <row r="1569" spans="1:6" x14ac:dyDescent="0.3">
      <c r="A1569" t="s">
        <v>368</v>
      </c>
      <c r="B1569" t="str">
        <v>Verificación del almacenamiento de las sustancias quimicas de acuerdo al Sistema Globalmente Armonizado (Registro fotografico)</v>
      </c>
      <c r="C1569">
        <v>1</v>
      </c>
      <c r="D1569" t="str">
        <f t="shared" si="27"/>
        <v>0</v>
      </c>
      <c r="E1569" t="s">
        <v>354</v>
      </c>
      <c r="F1569">
        <v>2025</v>
      </c>
    </row>
    <row r="1570" spans="1:6" x14ac:dyDescent="0.3">
      <c r="A1570" t="s">
        <v>368</v>
      </c>
      <c r="B1570" t="str">
        <v>SSL-PM-02-RG-02 Etiquetado de las sustancias quimicas en la sede del proyecto (Servicios generales, almacen, TI, entre otras). (Registro fotografico)</v>
      </c>
      <c r="C1570">
        <v>1</v>
      </c>
      <c r="D1570" t="str">
        <f t="shared" si="27"/>
        <v>0</v>
      </c>
      <c r="E1570" t="s">
        <v>354</v>
      </c>
      <c r="F1570">
        <v>2025</v>
      </c>
    </row>
    <row r="1571" spans="1:6" x14ac:dyDescent="0.3">
      <c r="A1571" t="s">
        <v>368</v>
      </c>
      <c r="B1571" t="str">
        <v>Fichas de seguridad que se utilizan en el proyecto (Resolución 773 de 2021 - Decreto 1496 del 2018  y que cumplan de acuerdo a la NTC 4435)</v>
      </c>
      <c r="C1571">
        <v>1</v>
      </c>
      <c r="D1571" t="str">
        <f t="shared" si="27"/>
        <v>0</v>
      </c>
      <c r="E1571" t="s">
        <v>354</v>
      </c>
      <c r="F1571">
        <v>2025</v>
      </c>
    </row>
    <row r="1572" spans="1:6" x14ac:dyDescent="0.3">
      <c r="A1572" t="s">
        <v>368</v>
      </c>
      <c r="B1572" t="str">
        <v xml:space="preserve">SSL-PM-02-RG-02 Etiquetado de las sustancias quimicas en los vehiculos del proyecto  </v>
      </c>
      <c r="C1572">
        <v>0</v>
      </c>
      <c r="D1572" t="str">
        <f t="shared" si="27"/>
        <v>1</v>
      </c>
      <c r="E1572" t="s">
        <v>354</v>
      </c>
      <c r="F1572">
        <v>2025</v>
      </c>
    </row>
    <row r="1573" spans="1:6" x14ac:dyDescent="0.3">
      <c r="A1573" t="s">
        <v>368</v>
      </c>
      <c r="B1573" t="str">
        <v>SSL-PM-02-RG-03 Tarjeta de emergencia (para el transporte de sustancias quimicas)</v>
      </c>
      <c r="C1573">
        <v>1</v>
      </c>
      <c r="D1573" t="str">
        <f t="shared" si="27"/>
        <v>0</v>
      </c>
      <c r="E1573" t="s">
        <v>354</v>
      </c>
      <c r="F1573">
        <v>2025</v>
      </c>
    </row>
    <row r="1574" spans="1:6" x14ac:dyDescent="0.3">
      <c r="A1574" t="s">
        <v>368</v>
      </c>
      <c r="B1574" t="str">
        <v>Cumplimiento al rotulado de los vehiculos que transportan sustancias (Decreto 1609/2002)</v>
      </c>
      <c r="C1574">
        <v>0</v>
      </c>
      <c r="D1574" t="str">
        <f t="shared" si="27"/>
        <v>1</v>
      </c>
      <c r="E1574" t="s">
        <v>354</v>
      </c>
      <c r="F1574">
        <v>2025</v>
      </c>
    </row>
    <row r="1575" spans="1:6" x14ac:dyDescent="0.3">
      <c r="A1575" t="s">
        <v>368</v>
      </c>
      <c r="B1575" t="str">
        <v>SSL-PM-14-RG-05 Guion para el desarrollo del simulacro</v>
      </c>
      <c r="C1575">
        <v>1</v>
      </c>
      <c r="D1575" t="str">
        <f t="shared" si="27"/>
        <v>0</v>
      </c>
      <c r="E1575" t="s">
        <v>354</v>
      </c>
      <c r="F1575">
        <v>2025</v>
      </c>
    </row>
    <row r="1576" spans="1:6" x14ac:dyDescent="0.3">
      <c r="A1576" t="s">
        <v>368</v>
      </c>
      <c r="B1576" t="str">
        <v>SGA-PR-02-RG-03 Informe de simulacro de emergencias ambientales.</v>
      </c>
      <c r="C1576">
        <v>1</v>
      </c>
      <c r="D1576" t="str">
        <f t="shared" si="27"/>
        <v>0</v>
      </c>
      <c r="E1576" t="s">
        <v>354</v>
      </c>
      <c r="F1576">
        <v>2025</v>
      </c>
    </row>
    <row r="1577" spans="1:6" x14ac:dyDescent="0.3">
      <c r="A1577" t="s">
        <v>368</v>
      </c>
      <c r="B1577" t="str">
        <v>Documento donde se establece los PONS aplicables al contrato</v>
      </c>
      <c r="C1577">
        <v>1</v>
      </c>
      <c r="D1577" t="str">
        <f t="shared" si="27"/>
        <v>0</v>
      </c>
      <c r="E1577" t="s">
        <v>354</v>
      </c>
      <c r="F1577">
        <v>2025</v>
      </c>
    </row>
    <row r="1578" spans="1:6" x14ac:dyDescent="0.3">
      <c r="A1578" t="s">
        <v>368</v>
      </c>
      <c r="B1578" t="str">
        <v>SGA-PR-02-RG-02 Investigación de causalidad de emergencias ambientales</v>
      </c>
      <c r="C1578">
        <v>0</v>
      </c>
      <c r="D1578" t="str">
        <f t="shared" si="27"/>
        <v>1</v>
      </c>
      <c r="E1578" t="s">
        <v>354</v>
      </c>
      <c r="F1578">
        <v>2025</v>
      </c>
    </row>
    <row r="1579" spans="1:6" x14ac:dyDescent="0.3">
      <c r="A1579" t="s">
        <v>368</v>
      </c>
      <c r="B1579" t="str">
        <v>SGA-PR-02-RG-04 Base de incidentes ambientales</v>
      </c>
      <c r="C1579">
        <v>0</v>
      </c>
      <c r="D1579" t="str">
        <f t="shared" si="27"/>
        <v>1</v>
      </c>
      <c r="E1579" t="s">
        <v>354</v>
      </c>
      <c r="F1579">
        <v>2025</v>
      </c>
    </row>
    <row r="1580" spans="1:6" x14ac:dyDescent="0.3">
      <c r="A1580" t="s">
        <v>368</v>
      </c>
      <c r="B1580" t="str">
        <v>Inducción y reinducción</v>
      </c>
      <c r="C1580">
        <v>0</v>
      </c>
      <c r="D1580" t="str">
        <f t="shared" si="27"/>
        <v>1</v>
      </c>
      <c r="E1580" t="s">
        <v>354</v>
      </c>
      <c r="F1580">
        <v>2025</v>
      </c>
    </row>
    <row r="1581" spans="1:6" x14ac:dyDescent="0.3">
      <c r="A1581" t="s">
        <v>368</v>
      </c>
      <c r="B1581" t="str">
        <v>Inspecciones ambiental en terreno</v>
      </c>
      <c r="C1581">
        <v>1</v>
      </c>
      <c r="D1581" t="str">
        <f t="shared" si="27"/>
        <v>0</v>
      </c>
      <c r="E1581" t="s">
        <v>354</v>
      </c>
      <c r="F1581">
        <v>2025</v>
      </c>
    </row>
    <row r="1582" spans="1:6" x14ac:dyDescent="0.3">
      <c r="A1582" t="s">
        <v>368</v>
      </c>
      <c r="B1582" t="str">
        <v>Inspecciones de kit de derrames</v>
      </c>
      <c r="C1582">
        <v>1</v>
      </c>
      <c r="D1582" t="str">
        <f t="shared" si="27"/>
        <v>0</v>
      </c>
      <c r="E1582" t="s">
        <v>354</v>
      </c>
      <c r="F1582">
        <v>2025</v>
      </c>
    </row>
    <row r="1583" spans="1:6" x14ac:dyDescent="0.3">
      <c r="A1583" t="s">
        <v>368</v>
      </c>
      <c r="B1583" t="str">
        <v>Inspecciones localivas ambientales</v>
      </c>
      <c r="C1583">
        <v>1</v>
      </c>
      <c r="D1583" t="str">
        <f t="shared" si="27"/>
        <v>0</v>
      </c>
      <c r="E1583" t="s">
        <v>354</v>
      </c>
      <c r="F1583">
        <v>2025</v>
      </c>
    </row>
    <row r="1584" spans="1:6" x14ac:dyDescent="0.3">
      <c r="A1584" t="s">
        <v>368</v>
      </c>
      <c r="B1584" t="str">
        <v>Informe del desempeño ambiental del contrato (Indicadores, practicas sostenibles, hallazgos, entre otros)</v>
      </c>
      <c r="C1584">
        <v>0</v>
      </c>
      <c r="D1584" t="str">
        <f t="shared" si="27"/>
        <v>1</v>
      </c>
      <c r="E1584" t="s">
        <v>354</v>
      </c>
      <c r="F1584">
        <v>2025</v>
      </c>
    </row>
    <row r="1585" spans="1:6" x14ac:dyDescent="0.3">
      <c r="A1585" t="s">
        <v>368</v>
      </c>
      <c r="B1585" t="str">
        <v>Comunicación del desempeño ambiental a colaboradores</v>
      </c>
      <c r="C1585">
        <v>0</v>
      </c>
      <c r="D1585" t="str">
        <f t="shared" si="27"/>
        <v>1</v>
      </c>
      <c r="E1585" t="s">
        <v>354</v>
      </c>
      <c r="F1585">
        <v>2025</v>
      </c>
    </row>
    <row r="1586" spans="1:6" x14ac:dyDescent="0.3">
      <c r="A1586" t="s">
        <v>368</v>
      </c>
      <c r="B1586" t="str">
        <v>SGA-PL-01-RG-05 Lista de chequeo de cumplimiento ambiental de proveedores (Sustancias quimicas, Saneamiento básico, Residuos peligrosos, RCD, CDA, Estaciones de servicio, Laboratorios - Cromatografia; entre otros)</v>
      </c>
      <c r="C1586">
        <v>0</v>
      </c>
      <c r="D1586" t="str">
        <f t="shared" si="27"/>
        <v>1</v>
      </c>
      <c r="E1586" t="s">
        <v>354</v>
      </c>
      <c r="F1586">
        <v>2025</v>
      </c>
    </row>
    <row r="1587" spans="1:6" x14ac:dyDescent="0.3">
      <c r="A1587" t="s">
        <v>368</v>
      </c>
      <c r="B1587" t="str">
        <v>Soportes del cumplimiento ambiental de cada proveedor</v>
      </c>
      <c r="C1587">
        <v>1</v>
      </c>
      <c r="D1587" t="str">
        <f t="shared" si="27"/>
        <v>0</v>
      </c>
      <c r="E1587" t="s">
        <v>354</v>
      </c>
      <c r="F1587">
        <v>2025</v>
      </c>
    </row>
    <row r="1588" spans="1:6" x14ac:dyDescent="0.3">
      <c r="A1588" t="s">
        <v>368</v>
      </c>
      <c r="B1588" t="str">
        <v>Seguimiento y Control Acciones Correctivas y Oportunidades de Mejora</v>
      </c>
      <c r="C1588">
        <v>1</v>
      </c>
      <c r="D1588" t="str">
        <f t="shared" si="27"/>
        <v>0</v>
      </c>
      <c r="E1588" t="s">
        <v>354</v>
      </c>
      <c r="F1588">
        <v>2025</v>
      </c>
    </row>
    <row r="1589" spans="1:6" x14ac:dyDescent="0.3">
      <c r="A1589" t="s">
        <v>368</v>
      </c>
      <c r="B1589" t="str">
        <v>Evidencias de cierre de hallazgo</v>
      </c>
      <c r="C1589">
        <v>0</v>
      </c>
      <c r="D1589" t="str">
        <f t="shared" si="27"/>
        <v>1</v>
      </c>
      <c r="E1589" t="s">
        <v>354</v>
      </c>
      <c r="F1589">
        <v>2025</v>
      </c>
    </row>
    <row r="1590" spans="1:6" x14ac:dyDescent="0.3">
      <c r="A1590" t="s">
        <v>368</v>
      </c>
      <c r="B1590" t="str">
        <v>Residuos</v>
      </c>
      <c r="C1590">
        <v>1</v>
      </c>
      <c r="D1590" t="str">
        <f t="shared" ref="D1590:D1650" si="28">IF(C1590=1,"0","1")</f>
        <v>0</v>
      </c>
      <c r="E1590" t="s">
        <v>354</v>
      </c>
      <c r="F1590">
        <v>2025</v>
      </c>
    </row>
    <row r="1591" spans="1:6" x14ac:dyDescent="0.3">
      <c r="A1591" t="s">
        <v>368</v>
      </c>
      <c r="B1591" t="str">
        <v>Emisiones y combustible</v>
      </c>
      <c r="C1591">
        <v>1</v>
      </c>
      <c r="D1591" t="str">
        <f t="shared" si="28"/>
        <v>0</v>
      </c>
      <c r="E1591" t="s">
        <v>354</v>
      </c>
      <c r="F1591">
        <v>2025</v>
      </c>
    </row>
    <row r="1592" spans="1:6" x14ac:dyDescent="0.3">
      <c r="A1592" t="s">
        <v>368</v>
      </c>
      <c r="B1592" t="str">
        <v>Saneamiento básico</v>
      </c>
      <c r="C1592">
        <v>1</v>
      </c>
      <c r="D1592" t="str">
        <f t="shared" si="28"/>
        <v>0</v>
      </c>
      <c r="E1592" t="s">
        <v>354</v>
      </c>
      <c r="F1592">
        <v>2025</v>
      </c>
    </row>
    <row r="1593" spans="1:6" x14ac:dyDescent="0.3">
      <c r="A1593" t="s">
        <v>368</v>
      </c>
      <c r="B1593" t="str">
        <v>Inspecciones</v>
      </c>
      <c r="C1593">
        <v>1</v>
      </c>
      <c r="D1593" t="str">
        <f t="shared" si="28"/>
        <v>0</v>
      </c>
      <c r="E1593" t="s">
        <v>354</v>
      </c>
      <c r="F1593">
        <v>2025</v>
      </c>
    </row>
    <row r="1594" spans="1:6" x14ac:dyDescent="0.3">
      <c r="A1594" t="s">
        <v>368</v>
      </c>
      <c r="B1594" t="str">
        <v>Practicas</v>
      </c>
      <c r="C1594">
        <v>1</v>
      </c>
      <c r="D1594" t="str">
        <f t="shared" si="28"/>
        <v>0</v>
      </c>
      <c r="E1594" t="s">
        <v>354</v>
      </c>
      <c r="F1594">
        <v>2025</v>
      </c>
    </row>
    <row r="1595" spans="1:6" x14ac:dyDescent="0.3">
      <c r="A1595" t="s">
        <v>368</v>
      </c>
      <c r="B1595" t="str">
        <v>Formaciones</v>
      </c>
      <c r="C1595">
        <v>1</v>
      </c>
      <c r="D1595" t="str">
        <f t="shared" si="28"/>
        <v>0</v>
      </c>
      <c r="E1595" t="s">
        <v>354</v>
      </c>
      <c r="F1595">
        <v>2025</v>
      </c>
    </row>
    <row r="1596" spans="1:6" x14ac:dyDescent="0.3">
      <c r="A1596" t="s">
        <v>368</v>
      </c>
      <c r="B1596" t="str" cm="1">
        <f t="array" ref="B1596:B1654">'LAB OIT.'!C9:C67</f>
        <v>SIG-MG-01-RG-02 Matriz DOFA</v>
      </c>
      <c r="C1596" cm="1">
        <f t="array" ref="C1596:C1654">'LAB OIT.'!G9:G67</f>
        <v>1</v>
      </c>
      <c r="D1596" t="str">
        <f t="shared" si="28"/>
        <v>0</v>
      </c>
      <c r="E1596" t="s">
        <v>356</v>
      </c>
      <c r="F1596">
        <v>2025</v>
      </c>
    </row>
    <row r="1597" spans="1:6" x14ac:dyDescent="0.3">
      <c r="A1597" t="s">
        <v>368</v>
      </c>
      <c r="B1597" t="str">
        <v>Matriz de partes interesadas</v>
      </c>
      <c r="C1597">
        <v>1</v>
      </c>
      <c r="D1597" t="str">
        <f t="shared" si="28"/>
        <v>0</v>
      </c>
      <c r="E1597" t="s">
        <v>356</v>
      </c>
      <c r="F1597">
        <v>2025</v>
      </c>
    </row>
    <row r="1598" spans="1:6" x14ac:dyDescent="0.3">
      <c r="A1598" t="s">
        <v>368</v>
      </c>
      <c r="B1598" t="str">
        <v>Matriz de riesgos y oportunidades</v>
      </c>
      <c r="C1598">
        <v>1</v>
      </c>
      <c r="D1598" t="str">
        <f t="shared" si="28"/>
        <v>0</v>
      </c>
      <c r="E1598" t="s">
        <v>356</v>
      </c>
      <c r="F1598">
        <v>2025</v>
      </c>
    </row>
    <row r="1599" spans="1:6" x14ac:dyDescent="0.3">
      <c r="A1599" t="s">
        <v>368</v>
      </c>
      <c r="B1599" t="str">
        <v>Matriz de identificación de aspectos e impactos ambientales</v>
      </c>
      <c r="C1599">
        <v>1</v>
      </c>
      <c r="D1599" t="str">
        <f t="shared" si="28"/>
        <v>0</v>
      </c>
      <c r="E1599" t="s">
        <v>356</v>
      </c>
      <c r="F1599">
        <v>2025</v>
      </c>
    </row>
    <row r="1600" spans="1:6" x14ac:dyDescent="0.3">
      <c r="A1600" t="s">
        <v>368</v>
      </c>
      <c r="B1600" t="str">
        <v>Divulgación de la Matriz de identificación de aspectos e impactos ambientales</v>
      </c>
      <c r="C1600">
        <v>1</v>
      </c>
      <c r="D1600" t="str">
        <f t="shared" si="28"/>
        <v>0</v>
      </c>
      <c r="E1600" t="s">
        <v>356</v>
      </c>
      <c r="F1600">
        <v>2025</v>
      </c>
    </row>
    <row r="1601" spans="1:6" x14ac:dyDescent="0.3">
      <c r="A1601" t="s">
        <v>368</v>
      </c>
      <c r="B1601" t="str">
        <v>Presupuesto para la implementación del Sistema de Gestión Ambiental</v>
      </c>
      <c r="C1601">
        <v>1</v>
      </c>
      <c r="D1601" t="str">
        <f t="shared" si="28"/>
        <v>0</v>
      </c>
      <c r="E1601" t="s">
        <v>356</v>
      </c>
      <c r="F1601">
        <v>2025</v>
      </c>
    </row>
    <row r="1602" spans="1:6" x14ac:dyDescent="0.3">
      <c r="A1602" t="s">
        <v>368</v>
      </c>
      <c r="B1602" t="str">
        <v>Matriz de comunicaciones externas</v>
      </c>
      <c r="C1602">
        <v>1</v>
      </c>
      <c r="D1602" t="str">
        <f t="shared" si="28"/>
        <v>0</v>
      </c>
      <c r="E1602" t="s">
        <v>356</v>
      </c>
      <c r="F1602">
        <v>2025</v>
      </c>
    </row>
    <row r="1603" spans="1:6" x14ac:dyDescent="0.3">
      <c r="A1603" t="s">
        <v>368</v>
      </c>
      <c r="B1603" t="str">
        <v>Verificación de las instalaciones del centro de acopio</v>
      </c>
      <c r="C1603">
        <v>1</v>
      </c>
      <c r="D1603" t="str">
        <f t="shared" si="28"/>
        <v>0</v>
      </c>
      <c r="E1603" t="s">
        <v>356</v>
      </c>
      <c r="F1603">
        <v>2025</v>
      </c>
    </row>
    <row r="1604" spans="1:6" x14ac:dyDescent="0.3">
      <c r="A1604" t="s">
        <v>368</v>
      </c>
      <c r="B1604" t="str">
        <v xml:space="preserve">Aforo de residuos ordinarios </v>
      </c>
      <c r="C1604">
        <v>1</v>
      </c>
      <c r="D1604" t="str">
        <f t="shared" si="28"/>
        <v>0</v>
      </c>
      <c r="E1604" t="s">
        <v>356</v>
      </c>
      <c r="F1604">
        <v>2025</v>
      </c>
    </row>
    <row r="1605" spans="1:6" x14ac:dyDescent="0.3">
      <c r="A1605" t="s">
        <v>368</v>
      </c>
      <c r="B1605" t="str">
        <v>Orden y aseo del centro de acopio</v>
      </c>
      <c r="C1605">
        <v>1</v>
      </c>
      <c r="D1605" t="str">
        <f t="shared" si="28"/>
        <v>0</v>
      </c>
      <c r="E1605" t="s">
        <v>356</v>
      </c>
      <c r="F1605">
        <v>2025</v>
      </c>
    </row>
    <row r="1606" spans="1:6" x14ac:dyDescent="0.3">
      <c r="A1606" t="s">
        <v>368</v>
      </c>
      <c r="B1606" t="str">
        <v>Recolección de residuos aprovechables (SGA-PM-01-RG-02 Venta de material reciclable y/o donación)</v>
      </c>
      <c r="C1606">
        <v>1</v>
      </c>
      <c r="D1606" t="str">
        <f t="shared" si="28"/>
        <v>0</v>
      </c>
      <c r="E1606" t="s">
        <v>356</v>
      </c>
      <c r="F1606">
        <v>2025</v>
      </c>
    </row>
    <row r="1607" spans="1:6" x14ac:dyDescent="0.3">
      <c r="A1607" t="s">
        <v>368</v>
      </c>
      <c r="B1607" t="str">
        <v xml:space="preserve">Licencias de empresas de recolección , transporte y disposición de residuos peligrosos </v>
      </c>
      <c r="C1607">
        <v>1</v>
      </c>
      <c r="D1607" t="str">
        <f t="shared" si="28"/>
        <v>0</v>
      </c>
      <c r="E1607" t="s">
        <v>356</v>
      </c>
      <c r="F1607">
        <v>2025</v>
      </c>
    </row>
    <row r="1608" spans="1:6" x14ac:dyDescent="0.3">
      <c r="A1608" t="s">
        <v>368</v>
      </c>
      <c r="B1608" t="str">
        <v>Recoleccción de residuos peligrosos (SGA-PL-02-RG-01 Entrega y verificación  de residuos peligrosos)</v>
      </c>
      <c r="C1608">
        <v>0</v>
      </c>
      <c r="D1608" t="str">
        <f t="shared" si="28"/>
        <v>1</v>
      </c>
      <c r="E1608" t="s">
        <v>356</v>
      </c>
      <c r="F1608">
        <v>2025</v>
      </c>
    </row>
    <row r="1609" spans="1:6" x14ac:dyDescent="0.3">
      <c r="A1609" t="s">
        <v>368</v>
      </c>
      <c r="B1609" t="str">
        <v>Manifiestos de carga</v>
      </c>
      <c r="C1609">
        <v>0</v>
      </c>
      <c r="D1609" t="str">
        <f t="shared" si="28"/>
        <v>1</v>
      </c>
      <c r="E1609" t="s">
        <v>356</v>
      </c>
      <c r="F1609">
        <v>2025</v>
      </c>
    </row>
    <row r="1610" spans="1:6" x14ac:dyDescent="0.3">
      <c r="A1610" t="s">
        <v>368</v>
      </c>
      <c r="B1610" t="str">
        <v xml:space="preserve">Recolección de aguas residuales de baños portatiles </v>
      </c>
      <c r="C1610">
        <v>0</v>
      </c>
      <c r="D1610" t="str">
        <f t="shared" si="28"/>
        <v>1</v>
      </c>
      <c r="E1610" t="s">
        <v>356</v>
      </c>
      <c r="F1610">
        <v>2025</v>
      </c>
    </row>
    <row r="1611" spans="1:6" x14ac:dyDescent="0.3">
      <c r="A1611" t="s">
        <v>368</v>
      </c>
      <c r="B1611" t="str">
        <v>Actualización del registro SGA-PM-01-RG-01 Control de generación y disposición de residuos</v>
      </c>
      <c r="C1611">
        <v>1</v>
      </c>
      <c r="D1611" t="str">
        <f t="shared" si="28"/>
        <v>0</v>
      </c>
      <c r="E1611" t="s">
        <v>356</v>
      </c>
      <c r="F1611">
        <v>2025</v>
      </c>
    </row>
    <row r="1612" spans="1:6" x14ac:dyDescent="0.3">
      <c r="A1612" t="s">
        <v>368</v>
      </c>
      <c r="B1612" t="str">
        <v xml:space="preserve">Licencias y certificados de disposición final de los talleres que realizan mantenimiento a los vehiculos </v>
      </c>
      <c r="C1612">
        <v>0</v>
      </c>
      <c r="D1612" t="str">
        <f t="shared" si="28"/>
        <v>1</v>
      </c>
      <c r="E1612" t="s">
        <v>356</v>
      </c>
      <c r="F1612">
        <v>2025</v>
      </c>
    </row>
    <row r="1613" spans="1:6" x14ac:dyDescent="0.3">
      <c r="A1613" t="s">
        <v>368</v>
      </c>
      <c r="B1613" t="str">
        <v>Control de plagas (roedores)</v>
      </c>
      <c r="C1613">
        <v>1</v>
      </c>
      <c r="D1613" t="str">
        <f t="shared" si="28"/>
        <v>0</v>
      </c>
      <c r="E1613" t="s">
        <v>356</v>
      </c>
      <c r="F1613">
        <v>2025</v>
      </c>
    </row>
    <row r="1614" spans="1:6" x14ac:dyDescent="0.3">
      <c r="A1614" t="s">
        <v>368</v>
      </c>
      <c r="B1614" t="str">
        <v>Fumigación general (Vectores)</v>
      </c>
      <c r="C1614">
        <v>1</v>
      </c>
      <c r="D1614" t="str">
        <f t="shared" si="28"/>
        <v>0</v>
      </c>
      <c r="E1614" t="s">
        <v>356</v>
      </c>
      <c r="F1614">
        <v>2025</v>
      </c>
    </row>
    <row r="1615" spans="1:6" x14ac:dyDescent="0.3">
      <c r="A1615" t="s">
        <v>368</v>
      </c>
      <c r="B1615" t="str">
        <v>Lavado de tanques</v>
      </c>
      <c r="C1615">
        <v>1</v>
      </c>
      <c r="D1615" t="str">
        <f t="shared" si="28"/>
        <v>0</v>
      </c>
      <c r="E1615" t="s">
        <v>356</v>
      </c>
      <c r="F1615">
        <v>2025</v>
      </c>
    </row>
    <row r="1616" spans="1:6" x14ac:dyDescent="0.3">
      <c r="A1616" t="s">
        <v>368</v>
      </c>
      <c r="B1616" t="str">
        <v>Análisis e informe de agua potable (Laboratorio acreditado por el IDEAM)</v>
      </c>
      <c r="C1616">
        <v>1</v>
      </c>
      <c r="D1616" t="str">
        <f t="shared" si="28"/>
        <v>0</v>
      </c>
      <c r="E1616" t="s">
        <v>356</v>
      </c>
      <c r="F1616">
        <v>2025</v>
      </c>
    </row>
    <row r="1617" spans="1:6" x14ac:dyDescent="0.3">
      <c r="A1617" t="s">
        <v>368</v>
      </c>
      <c r="B1617" t="str">
        <v>Mantenimiento de los filtros de agua de las instalaciones de la sede</v>
      </c>
      <c r="C1617">
        <v>1</v>
      </c>
      <c r="D1617" t="str">
        <f t="shared" si="28"/>
        <v>0</v>
      </c>
      <c r="E1617" t="s">
        <v>356</v>
      </c>
      <c r="F1617">
        <v>2025</v>
      </c>
    </row>
    <row r="1618" spans="1:6" x14ac:dyDescent="0.3">
      <c r="A1618" t="s">
        <v>368</v>
      </c>
      <c r="B1618" t="str">
        <v>Proyectos para la disminuación del impacto ambiental</v>
      </c>
      <c r="C1618">
        <v>0</v>
      </c>
      <c r="D1618" t="str">
        <f t="shared" si="28"/>
        <v>1</v>
      </c>
      <c r="E1618" t="s">
        <v>356</v>
      </c>
      <c r="F1618">
        <v>2025</v>
      </c>
    </row>
    <row r="1619" spans="1:6" x14ac:dyDescent="0.3">
      <c r="A1619" t="s">
        <v>368</v>
      </c>
      <c r="B1619" t="str">
        <v>Campañas de toma de conciencia en el contrato</v>
      </c>
      <c r="C1619">
        <v>0</v>
      </c>
      <c r="D1619" t="str">
        <f t="shared" si="28"/>
        <v>1</v>
      </c>
      <c r="E1619" t="s">
        <v>356</v>
      </c>
      <c r="F1619">
        <v>2025</v>
      </c>
    </row>
    <row r="1620" spans="1:6" x14ac:dyDescent="0.3">
      <c r="A1620" t="s">
        <v>368</v>
      </c>
      <c r="B1620" t="str">
        <v>Charlas o divulgaciones en temas ambientales</v>
      </c>
      <c r="C1620">
        <v>1</v>
      </c>
      <c r="D1620" t="str">
        <f t="shared" si="28"/>
        <v>0</v>
      </c>
      <c r="E1620" t="s">
        <v>356</v>
      </c>
      <c r="F1620">
        <v>2025</v>
      </c>
    </row>
    <row r="1621" spans="1:6" x14ac:dyDescent="0.3">
      <c r="A1621" t="s">
        <v>368</v>
      </c>
      <c r="B1621" t="str">
        <v>Verificación de las revisiones tecnicomecanica de los vehiculos</v>
      </c>
      <c r="C1621">
        <v>1</v>
      </c>
      <c r="D1621" t="str">
        <f t="shared" si="28"/>
        <v>0</v>
      </c>
      <c r="E1621" t="s">
        <v>356</v>
      </c>
      <c r="F1621">
        <v>2025</v>
      </c>
    </row>
    <row r="1622" spans="1:6" x14ac:dyDescent="0.3">
      <c r="A1622" t="s">
        <v>368</v>
      </c>
      <c r="B1622" t="str">
        <v>Verificaciones de las revisiones tecnicomecanicas de las motos</v>
      </c>
      <c r="C1622">
        <v>1</v>
      </c>
      <c r="D1622" t="str">
        <f t="shared" si="28"/>
        <v>0</v>
      </c>
      <c r="E1622" t="s">
        <v>356</v>
      </c>
      <c r="F1622">
        <v>2025</v>
      </c>
    </row>
    <row r="1623" spans="1:6" x14ac:dyDescent="0.3">
      <c r="A1623" t="s">
        <v>368</v>
      </c>
      <c r="B1623" t="str">
        <v>Revisión de la información en la plataforma CAMPRO</v>
      </c>
      <c r="C1623">
        <v>1</v>
      </c>
      <c r="D1623" t="str">
        <f t="shared" si="28"/>
        <v>0</v>
      </c>
      <c r="E1623" t="s">
        <v>356</v>
      </c>
      <c r="F1623">
        <v>2025</v>
      </c>
    </row>
    <row r="1624" spans="1:6" x14ac:dyDescent="0.3">
      <c r="A1624" t="s">
        <v>368</v>
      </c>
      <c r="B1624" t="str">
        <v>Certificación ambiental para la habilitación de centros de diagnostico automotor - CDA</v>
      </c>
      <c r="C1624">
        <v>0</v>
      </c>
      <c r="D1624" t="str">
        <f t="shared" si="28"/>
        <v>1</v>
      </c>
      <c r="E1624" t="s">
        <v>356</v>
      </c>
      <c r="F1624">
        <v>2025</v>
      </c>
    </row>
    <row r="1625" spans="1:6" x14ac:dyDescent="0.3">
      <c r="A1625" t="s">
        <v>368</v>
      </c>
      <c r="B1625" t="str">
        <v>Combustibles</v>
      </c>
      <c r="C1625">
        <v>1</v>
      </c>
      <c r="D1625" t="str">
        <f t="shared" si="28"/>
        <v>0</v>
      </c>
      <c r="E1625" t="s">
        <v>356</v>
      </c>
      <c r="F1625">
        <v>2025</v>
      </c>
    </row>
    <row r="1626" spans="1:6" x14ac:dyDescent="0.3">
      <c r="A1626" t="s">
        <v>368</v>
      </c>
      <c r="B1626" t="str">
        <v>SSL-PM-02-RG-01 Matriz de Identificación sustancia quimica</v>
      </c>
      <c r="C1626">
        <v>1</v>
      </c>
      <c r="D1626" t="str">
        <f t="shared" si="28"/>
        <v>0</v>
      </c>
      <c r="E1626" t="s">
        <v>356</v>
      </c>
      <c r="F1626">
        <v>2025</v>
      </c>
    </row>
    <row r="1627" spans="1:6" x14ac:dyDescent="0.3">
      <c r="A1627" t="s">
        <v>368</v>
      </c>
      <c r="B1627" t="str">
        <v>Matriz de compatibilidad de acuerdo a las sustancias quimicas que se manejan</v>
      </c>
      <c r="C1627">
        <v>1</v>
      </c>
      <c r="D1627" t="str">
        <f t="shared" si="28"/>
        <v>0</v>
      </c>
      <c r="E1627" t="s">
        <v>356</v>
      </c>
      <c r="F1627">
        <v>2025</v>
      </c>
    </row>
    <row r="1628" spans="1:6" x14ac:dyDescent="0.3">
      <c r="A1628" t="s">
        <v>368</v>
      </c>
      <c r="B1628" t="str">
        <v>Verificación del almacenamiento de las sustancias quimicas de acuerdo al Sistema Globalmente Armonizado (Registro fotografico)</v>
      </c>
      <c r="C1628">
        <v>1</v>
      </c>
      <c r="D1628" t="str">
        <f t="shared" si="28"/>
        <v>0</v>
      </c>
      <c r="E1628" t="s">
        <v>356</v>
      </c>
      <c r="F1628">
        <v>2025</v>
      </c>
    </row>
    <row r="1629" spans="1:6" x14ac:dyDescent="0.3">
      <c r="A1629" t="s">
        <v>368</v>
      </c>
      <c r="B1629" t="str">
        <v>SSL-PM-02-RG-02 Etiquetado de las sustancias quimicas en la sede del proyecto (Servicios generales, almacen, TI, entre otras). (Registro fotografico)</v>
      </c>
      <c r="C1629">
        <v>1</v>
      </c>
      <c r="D1629" t="str">
        <f t="shared" si="28"/>
        <v>0</v>
      </c>
      <c r="E1629" t="s">
        <v>356</v>
      </c>
      <c r="F1629">
        <v>2025</v>
      </c>
    </row>
    <row r="1630" spans="1:6" x14ac:dyDescent="0.3">
      <c r="A1630" t="s">
        <v>368</v>
      </c>
      <c r="B1630" t="str">
        <v>Fichas de seguridad que se utilizan en el proyecto (Resolución 773 de 2021 - Decreto 1496 del 2018  y que cumplan de acuerdo a la NTC 4435)</v>
      </c>
      <c r="C1630">
        <v>1</v>
      </c>
      <c r="D1630" t="str">
        <f t="shared" si="28"/>
        <v>0</v>
      </c>
      <c r="E1630" t="s">
        <v>356</v>
      </c>
      <c r="F1630">
        <v>2025</v>
      </c>
    </row>
    <row r="1631" spans="1:6" x14ac:dyDescent="0.3">
      <c r="A1631" t="s">
        <v>368</v>
      </c>
      <c r="B1631" t="str">
        <v xml:space="preserve">SSL-PM-02-RG-02 Etiquetado de las sustancias quimicas en los vehiculos del proyecto  </v>
      </c>
      <c r="C1631">
        <v>0</v>
      </c>
      <c r="D1631" t="str">
        <f t="shared" si="28"/>
        <v>1</v>
      </c>
      <c r="E1631" t="s">
        <v>356</v>
      </c>
      <c r="F1631">
        <v>2025</v>
      </c>
    </row>
    <row r="1632" spans="1:6" x14ac:dyDescent="0.3">
      <c r="A1632" t="s">
        <v>368</v>
      </c>
      <c r="B1632" t="str">
        <v>SSL-PM-02-RG-03 Tarjeta de emergencia (para el transporte de sustancias quimicas)</v>
      </c>
      <c r="C1632">
        <v>1</v>
      </c>
      <c r="D1632" t="str">
        <f t="shared" si="28"/>
        <v>0</v>
      </c>
      <c r="E1632" t="s">
        <v>356</v>
      </c>
      <c r="F1632">
        <v>2025</v>
      </c>
    </row>
    <row r="1633" spans="1:6" x14ac:dyDescent="0.3">
      <c r="A1633" t="s">
        <v>368</v>
      </c>
      <c r="B1633" t="str">
        <v>Cumplimiento al rotulado de los vehiculos que transportan sustancias (Decreto 1609/2002)</v>
      </c>
      <c r="C1633">
        <v>0</v>
      </c>
      <c r="D1633" t="str">
        <f t="shared" si="28"/>
        <v>1</v>
      </c>
      <c r="E1633" t="s">
        <v>356</v>
      </c>
      <c r="F1633">
        <v>2025</v>
      </c>
    </row>
    <row r="1634" spans="1:6" x14ac:dyDescent="0.3">
      <c r="A1634" t="s">
        <v>368</v>
      </c>
      <c r="B1634" t="str">
        <v>SSL-PM-14-RG-05 Guion para el desarrollo del simulacro</v>
      </c>
      <c r="C1634">
        <v>1</v>
      </c>
      <c r="D1634" t="str">
        <f t="shared" si="28"/>
        <v>0</v>
      </c>
      <c r="E1634" t="s">
        <v>356</v>
      </c>
      <c r="F1634">
        <v>2025</v>
      </c>
    </row>
    <row r="1635" spans="1:6" x14ac:dyDescent="0.3">
      <c r="A1635" t="s">
        <v>368</v>
      </c>
      <c r="B1635" t="str">
        <v>SGA-PR-02-RG-03 Informe de simulacro de emergencias ambientales.</v>
      </c>
      <c r="C1635">
        <v>1</v>
      </c>
      <c r="D1635" t="str">
        <f t="shared" si="28"/>
        <v>0</v>
      </c>
      <c r="E1635" t="s">
        <v>356</v>
      </c>
      <c r="F1635">
        <v>2025</v>
      </c>
    </row>
    <row r="1636" spans="1:6" x14ac:dyDescent="0.3">
      <c r="A1636" t="s">
        <v>368</v>
      </c>
      <c r="B1636" t="str">
        <v>Documento donde se establece los PONS aplicables al contrato</v>
      </c>
      <c r="C1636">
        <v>1</v>
      </c>
      <c r="D1636" t="str">
        <f t="shared" si="28"/>
        <v>0</v>
      </c>
      <c r="E1636" t="s">
        <v>356</v>
      </c>
      <c r="F1636">
        <v>2025</v>
      </c>
    </row>
    <row r="1637" spans="1:6" x14ac:dyDescent="0.3">
      <c r="A1637" t="s">
        <v>368</v>
      </c>
      <c r="B1637" t="str">
        <v>SGA-PR-02-RG-02 Investigación de causalidad de emergencias ambientales</v>
      </c>
      <c r="C1637">
        <v>0</v>
      </c>
      <c r="D1637" t="str">
        <f t="shared" si="28"/>
        <v>1</v>
      </c>
      <c r="E1637" t="s">
        <v>356</v>
      </c>
      <c r="F1637">
        <v>2025</v>
      </c>
    </row>
    <row r="1638" spans="1:6" x14ac:dyDescent="0.3">
      <c r="A1638" t="s">
        <v>368</v>
      </c>
      <c r="B1638" t="str">
        <v>SGA-PR-02-RG-04 Base de incidentes ambientales</v>
      </c>
      <c r="C1638">
        <v>0</v>
      </c>
      <c r="D1638" t="str">
        <f t="shared" si="28"/>
        <v>1</v>
      </c>
      <c r="E1638" t="s">
        <v>356</v>
      </c>
      <c r="F1638">
        <v>2025</v>
      </c>
    </row>
    <row r="1639" spans="1:6" x14ac:dyDescent="0.3">
      <c r="A1639" t="s">
        <v>368</v>
      </c>
      <c r="B1639" t="str">
        <v>Inducción y reinducción</v>
      </c>
      <c r="C1639">
        <v>0</v>
      </c>
      <c r="D1639" t="str">
        <f t="shared" si="28"/>
        <v>1</v>
      </c>
      <c r="E1639" t="s">
        <v>356</v>
      </c>
      <c r="F1639">
        <v>2025</v>
      </c>
    </row>
    <row r="1640" spans="1:6" x14ac:dyDescent="0.3">
      <c r="A1640" t="s">
        <v>368</v>
      </c>
      <c r="B1640" t="str">
        <v>Inspecciones ambiental en terreno</v>
      </c>
      <c r="C1640">
        <v>1</v>
      </c>
      <c r="D1640" t="str">
        <f t="shared" si="28"/>
        <v>0</v>
      </c>
      <c r="E1640" t="s">
        <v>356</v>
      </c>
      <c r="F1640">
        <v>2025</v>
      </c>
    </row>
    <row r="1641" spans="1:6" x14ac:dyDescent="0.3">
      <c r="A1641" t="s">
        <v>368</v>
      </c>
      <c r="B1641" t="str">
        <v>Inspecciones de kit de derrames</v>
      </c>
      <c r="C1641">
        <v>1</v>
      </c>
      <c r="D1641" t="str">
        <f t="shared" si="28"/>
        <v>0</v>
      </c>
      <c r="E1641" t="s">
        <v>356</v>
      </c>
      <c r="F1641">
        <v>2025</v>
      </c>
    </row>
    <row r="1642" spans="1:6" x14ac:dyDescent="0.3">
      <c r="A1642" t="s">
        <v>368</v>
      </c>
      <c r="B1642" t="str">
        <v>Inspecciones localivas ambientales</v>
      </c>
      <c r="C1642">
        <v>1</v>
      </c>
      <c r="D1642" t="str">
        <f t="shared" si="28"/>
        <v>0</v>
      </c>
      <c r="E1642" t="s">
        <v>356</v>
      </c>
      <c r="F1642">
        <v>2025</v>
      </c>
    </row>
    <row r="1643" spans="1:6" x14ac:dyDescent="0.3">
      <c r="A1643" t="s">
        <v>368</v>
      </c>
      <c r="B1643" t="str">
        <v>Informe del desempeño ambiental del contrato (Indicadores, practicas sostenibles, hallazgos, entre otros)</v>
      </c>
      <c r="C1643">
        <v>0</v>
      </c>
      <c r="D1643" t="str">
        <f t="shared" si="28"/>
        <v>1</v>
      </c>
      <c r="E1643" t="s">
        <v>356</v>
      </c>
      <c r="F1643">
        <v>2025</v>
      </c>
    </row>
    <row r="1644" spans="1:6" x14ac:dyDescent="0.3">
      <c r="A1644" t="s">
        <v>368</v>
      </c>
      <c r="B1644" t="str">
        <v>Comunicación del desempeño ambiental a colaboradores</v>
      </c>
      <c r="C1644">
        <v>0</v>
      </c>
      <c r="D1644" t="str">
        <f t="shared" si="28"/>
        <v>1</v>
      </c>
      <c r="E1644" t="s">
        <v>356</v>
      </c>
      <c r="F1644">
        <v>2025</v>
      </c>
    </row>
    <row r="1645" spans="1:6" x14ac:dyDescent="0.3">
      <c r="A1645" t="s">
        <v>368</v>
      </c>
      <c r="B1645" t="str">
        <v>SGA-PL-01-RG-05 Lista de chequeo de cumplimiento ambiental de proveedores (Sustancias quimicas, Saneamiento básico, Residuos peligrosos, RCD, CDA, Estaciones de servicio, Laboratorios - Cromatografia; entre otros)</v>
      </c>
      <c r="C1645">
        <v>0</v>
      </c>
      <c r="D1645" t="str">
        <f t="shared" si="28"/>
        <v>1</v>
      </c>
      <c r="E1645" t="s">
        <v>356</v>
      </c>
      <c r="F1645">
        <v>2025</v>
      </c>
    </row>
    <row r="1646" spans="1:6" x14ac:dyDescent="0.3">
      <c r="A1646" t="s">
        <v>368</v>
      </c>
      <c r="B1646" t="str">
        <v>Soportes del cumplimiento ambiental de cada proveedor</v>
      </c>
      <c r="C1646">
        <v>0</v>
      </c>
      <c r="D1646" t="str">
        <f t="shared" si="28"/>
        <v>1</v>
      </c>
      <c r="E1646" t="s">
        <v>356</v>
      </c>
      <c r="F1646">
        <v>2025</v>
      </c>
    </row>
    <row r="1647" spans="1:6" x14ac:dyDescent="0.3">
      <c r="A1647" t="s">
        <v>368</v>
      </c>
      <c r="B1647" t="str">
        <v>Seguimiento y Control Acciones Correctivas y Oportunidades de Mejora</v>
      </c>
      <c r="C1647">
        <v>0</v>
      </c>
      <c r="D1647" t="str">
        <f t="shared" si="28"/>
        <v>1</v>
      </c>
      <c r="E1647" t="s">
        <v>356</v>
      </c>
      <c r="F1647">
        <v>2025</v>
      </c>
    </row>
    <row r="1648" spans="1:6" x14ac:dyDescent="0.3">
      <c r="A1648" t="s">
        <v>368</v>
      </c>
      <c r="B1648" t="str">
        <v>Evidencias de cierre de hallazgo</v>
      </c>
      <c r="C1648">
        <v>0</v>
      </c>
      <c r="D1648" t="str">
        <f t="shared" si="28"/>
        <v>1</v>
      </c>
      <c r="E1648" t="s">
        <v>356</v>
      </c>
      <c r="F1648">
        <v>2025</v>
      </c>
    </row>
    <row r="1649" spans="1:6" x14ac:dyDescent="0.3">
      <c r="A1649" t="s">
        <v>368</v>
      </c>
      <c r="B1649" t="str">
        <v>Residuos</v>
      </c>
      <c r="C1649">
        <v>1</v>
      </c>
      <c r="D1649" t="str">
        <f t="shared" si="28"/>
        <v>0</v>
      </c>
      <c r="E1649" t="s">
        <v>356</v>
      </c>
      <c r="F1649">
        <v>2025</v>
      </c>
    </row>
    <row r="1650" spans="1:6" x14ac:dyDescent="0.3">
      <c r="A1650" t="s">
        <v>368</v>
      </c>
      <c r="B1650" t="str">
        <v>Emisiones y combustible</v>
      </c>
      <c r="C1650">
        <v>1</v>
      </c>
      <c r="D1650" t="str">
        <f t="shared" si="28"/>
        <v>0</v>
      </c>
      <c r="E1650" t="s">
        <v>356</v>
      </c>
      <c r="F1650">
        <v>2025</v>
      </c>
    </row>
    <row r="1651" spans="1:6" x14ac:dyDescent="0.3">
      <c r="A1651" t="s">
        <v>368</v>
      </c>
      <c r="B1651" t="str">
        <v>Saneamiento básico</v>
      </c>
      <c r="C1651">
        <v>0</v>
      </c>
      <c r="D1651" t="str">
        <f t="shared" ref="D1651:D1711" si="29">IF(C1651=1,"0","1")</f>
        <v>1</v>
      </c>
      <c r="E1651" t="s">
        <v>356</v>
      </c>
      <c r="F1651">
        <v>2025</v>
      </c>
    </row>
    <row r="1652" spans="1:6" x14ac:dyDescent="0.3">
      <c r="A1652" t="s">
        <v>368</v>
      </c>
      <c r="B1652" t="str">
        <v>Inspecciones</v>
      </c>
      <c r="C1652">
        <v>1</v>
      </c>
      <c r="D1652" t="str">
        <f t="shared" si="29"/>
        <v>0</v>
      </c>
      <c r="E1652" t="s">
        <v>356</v>
      </c>
      <c r="F1652">
        <v>2025</v>
      </c>
    </row>
    <row r="1653" spans="1:6" x14ac:dyDescent="0.3">
      <c r="A1653" t="s">
        <v>368</v>
      </c>
      <c r="B1653" t="str">
        <v>Practicas</v>
      </c>
      <c r="C1653">
        <v>1</v>
      </c>
      <c r="D1653" t="str">
        <f t="shared" si="29"/>
        <v>0</v>
      </c>
      <c r="E1653" t="s">
        <v>356</v>
      </c>
      <c r="F1653">
        <v>2025</v>
      </c>
    </row>
    <row r="1654" spans="1:6" x14ac:dyDescent="0.3">
      <c r="A1654" t="s">
        <v>368</v>
      </c>
      <c r="B1654" t="str">
        <v>Formaciones</v>
      </c>
      <c r="C1654">
        <v>1</v>
      </c>
      <c r="D1654" t="str">
        <f t="shared" si="29"/>
        <v>0</v>
      </c>
      <c r="E1654" t="s">
        <v>356</v>
      </c>
      <c r="F1654">
        <v>2025</v>
      </c>
    </row>
    <row r="1655" spans="1:6" x14ac:dyDescent="0.3">
      <c r="A1655" t="s">
        <v>368</v>
      </c>
      <c r="B1655" t="str" cm="1">
        <f t="array" ref="B1655:B1713">'LAB OIT.'!C9:C67</f>
        <v>SIG-MG-01-RG-02 Matriz DOFA</v>
      </c>
      <c r="C1655" cm="1">
        <f t="array" ref="C1655:C1713">'LAB OIT.'!H9:H67</f>
        <v>1</v>
      </c>
      <c r="D1655" t="str">
        <f t="shared" si="29"/>
        <v>0</v>
      </c>
      <c r="E1655" t="s">
        <v>357</v>
      </c>
      <c r="F1655">
        <v>2025</v>
      </c>
    </row>
    <row r="1656" spans="1:6" x14ac:dyDescent="0.3">
      <c r="A1656" t="s">
        <v>368</v>
      </c>
      <c r="B1656" t="str">
        <v>Matriz de partes interesadas</v>
      </c>
      <c r="C1656">
        <v>1</v>
      </c>
      <c r="D1656" t="str">
        <f t="shared" si="29"/>
        <v>0</v>
      </c>
      <c r="E1656" t="s">
        <v>357</v>
      </c>
      <c r="F1656">
        <v>2025</v>
      </c>
    </row>
    <row r="1657" spans="1:6" x14ac:dyDescent="0.3">
      <c r="A1657" t="s">
        <v>368</v>
      </c>
      <c r="B1657" t="str">
        <v>Matriz de riesgos y oportunidades</v>
      </c>
      <c r="C1657">
        <v>1</v>
      </c>
      <c r="D1657" t="str">
        <f t="shared" si="29"/>
        <v>0</v>
      </c>
      <c r="E1657" t="s">
        <v>357</v>
      </c>
      <c r="F1657">
        <v>2025</v>
      </c>
    </row>
    <row r="1658" spans="1:6" x14ac:dyDescent="0.3">
      <c r="A1658" t="s">
        <v>368</v>
      </c>
      <c r="B1658" t="str">
        <v>Matriz de identificación de aspectos e impactos ambientales</v>
      </c>
      <c r="C1658">
        <v>1</v>
      </c>
      <c r="D1658" t="str">
        <f t="shared" si="29"/>
        <v>0</v>
      </c>
      <c r="E1658" t="s">
        <v>357</v>
      </c>
      <c r="F1658">
        <v>2025</v>
      </c>
    </row>
    <row r="1659" spans="1:6" x14ac:dyDescent="0.3">
      <c r="A1659" t="s">
        <v>368</v>
      </c>
      <c r="B1659" t="str">
        <v>Divulgación de la Matriz de identificación de aspectos e impactos ambientales</v>
      </c>
      <c r="C1659">
        <v>1</v>
      </c>
      <c r="D1659" t="str">
        <f t="shared" si="29"/>
        <v>0</v>
      </c>
      <c r="E1659" t="s">
        <v>357</v>
      </c>
      <c r="F1659">
        <v>2025</v>
      </c>
    </row>
    <row r="1660" spans="1:6" x14ac:dyDescent="0.3">
      <c r="A1660" t="s">
        <v>368</v>
      </c>
      <c r="B1660" t="str">
        <v>Presupuesto para la implementación del Sistema de Gestión Ambiental</v>
      </c>
      <c r="C1660">
        <v>1</v>
      </c>
      <c r="D1660" t="str">
        <f t="shared" si="29"/>
        <v>0</v>
      </c>
      <c r="E1660" t="s">
        <v>357</v>
      </c>
      <c r="F1660">
        <v>2025</v>
      </c>
    </row>
    <row r="1661" spans="1:6" x14ac:dyDescent="0.3">
      <c r="A1661" t="s">
        <v>368</v>
      </c>
      <c r="B1661" t="str">
        <v>Matriz de comunicaciones externas</v>
      </c>
      <c r="C1661">
        <v>1</v>
      </c>
      <c r="D1661" t="str">
        <f t="shared" si="29"/>
        <v>0</v>
      </c>
      <c r="E1661" t="s">
        <v>357</v>
      </c>
      <c r="F1661">
        <v>2025</v>
      </c>
    </row>
    <row r="1662" spans="1:6" x14ac:dyDescent="0.3">
      <c r="A1662" t="s">
        <v>368</v>
      </c>
      <c r="B1662" t="str">
        <v>Verificación de las instalaciones del centro de acopio</v>
      </c>
      <c r="C1662">
        <v>1</v>
      </c>
      <c r="D1662" t="str">
        <f t="shared" si="29"/>
        <v>0</v>
      </c>
      <c r="E1662" t="s">
        <v>357</v>
      </c>
      <c r="F1662">
        <v>2025</v>
      </c>
    </row>
    <row r="1663" spans="1:6" x14ac:dyDescent="0.3">
      <c r="A1663" t="s">
        <v>368</v>
      </c>
      <c r="B1663" t="str">
        <v xml:space="preserve">Aforo de residuos ordinarios </v>
      </c>
      <c r="C1663">
        <v>1</v>
      </c>
      <c r="D1663" t="str">
        <f t="shared" si="29"/>
        <v>0</v>
      </c>
      <c r="E1663" t="s">
        <v>357</v>
      </c>
      <c r="F1663">
        <v>2025</v>
      </c>
    </row>
    <row r="1664" spans="1:6" x14ac:dyDescent="0.3">
      <c r="A1664" t="s">
        <v>368</v>
      </c>
      <c r="B1664" t="str">
        <v>Orden y aseo del centro de acopio</v>
      </c>
      <c r="C1664">
        <v>1</v>
      </c>
      <c r="D1664" t="str">
        <f t="shared" si="29"/>
        <v>0</v>
      </c>
      <c r="E1664" t="s">
        <v>357</v>
      </c>
      <c r="F1664">
        <v>2025</v>
      </c>
    </row>
    <row r="1665" spans="1:6" x14ac:dyDescent="0.3">
      <c r="A1665" t="s">
        <v>368</v>
      </c>
      <c r="B1665" t="str">
        <v>Recolección de residuos aprovechables (SGA-PM-01-RG-02 Venta de material reciclable y/o donación)</v>
      </c>
      <c r="C1665">
        <v>1</v>
      </c>
      <c r="D1665" t="str">
        <f t="shared" si="29"/>
        <v>0</v>
      </c>
      <c r="E1665" t="s">
        <v>357</v>
      </c>
      <c r="F1665">
        <v>2025</v>
      </c>
    </row>
    <row r="1666" spans="1:6" x14ac:dyDescent="0.3">
      <c r="A1666" t="s">
        <v>368</v>
      </c>
      <c r="B1666" t="str">
        <v xml:space="preserve">Licencias de empresas de recolección , transporte y disposición de residuos peligrosos </v>
      </c>
      <c r="C1666">
        <v>1</v>
      </c>
      <c r="D1666" t="str">
        <f t="shared" si="29"/>
        <v>0</v>
      </c>
      <c r="E1666" t="s">
        <v>357</v>
      </c>
      <c r="F1666">
        <v>2025</v>
      </c>
    </row>
    <row r="1667" spans="1:6" x14ac:dyDescent="0.3">
      <c r="A1667" t="s">
        <v>368</v>
      </c>
      <c r="B1667" t="str">
        <v>Recoleccción de residuos peligrosos (SGA-PL-02-RG-01 Entrega y verificación  de residuos peligrosos)</v>
      </c>
      <c r="C1667">
        <v>0</v>
      </c>
      <c r="D1667" t="str">
        <f t="shared" si="29"/>
        <v>1</v>
      </c>
      <c r="E1667" t="s">
        <v>357</v>
      </c>
      <c r="F1667">
        <v>2025</v>
      </c>
    </row>
    <row r="1668" spans="1:6" x14ac:dyDescent="0.3">
      <c r="A1668" t="s">
        <v>368</v>
      </c>
      <c r="B1668" t="str">
        <v>Manifiestos de carga</v>
      </c>
      <c r="C1668">
        <v>0</v>
      </c>
      <c r="D1668" t="str">
        <f t="shared" si="29"/>
        <v>1</v>
      </c>
      <c r="E1668" t="s">
        <v>357</v>
      </c>
      <c r="F1668">
        <v>2025</v>
      </c>
    </row>
    <row r="1669" spans="1:6" x14ac:dyDescent="0.3">
      <c r="A1669" t="s">
        <v>368</v>
      </c>
      <c r="B1669" t="str">
        <v xml:space="preserve">Recolección de aguas residuales de baños portatiles </v>
      </c>
      <c r="C1669">
        <v>0</v>
      </c>
      <c r="D1669" t="str">
        <f t="shared" si="29"/>
        <v>1</v>
      </c>
      <c r="E1669" t="s">
        <v>357</v>
      </c>
      <c r="F1669">
        <v>2025</v>
      </c>
    </row>
    <row r="1670" spans="1:6" x14ac:dyDescent="0.3">
      <c r="A1670" t="s">
        <v>368</v>
      </c>
      <c r="B1670" t="str">
        <v>Actualización del registro SGA-PM-01-RG-01 Control de generación y disposición de residuos</v>
      </c>
      <c r="C1670">
        <v>1</v>
      </c>
      <c r="D1670" t="str">
        <f t="shared" si="29"/>
        <v>0</v>
      </c>
      <c r="E1670" t="s">
        <v>357</v>
      </c>
      <c r="F1670">
        <v>2025</v>
      </c>
    </row>
    <row r="1671" spans="1:6" x14ac:dyDescent="0.3">
      <c r="A1671" t="s">
        <v>368</v>
      </c>
      <c r="B1671" t="str">
        <v xml:space="preserve">Licencias y certificados de disposición final de los talleres que realizan mantenimiento a los vehiculos </v>
      </c>
      <c r="C1671">
        <v>0</v>
      </c>
      <c r="D1671" t="str">
        <f t="shared" si="29"/>
        <v>1</v>
      </c>
      <c r="E1671" t="s">
        <v>357</v>
      </c>
      <c r="F1671">
        <v>2025</v>
      </c>
    </row>
    <row r="1672" spans="1:6" x14ac:dyDescent="0.3">
      <c r="A1672" t="s">
        <v>368</v>
      </c>
      <c r="B1672" t="str">
        <v>Control de plagas (roedores)</v>
      </c>
      <c r="C1672">
        <v>0</v>
      </c>
      <c r="D1672" t="str">
        <f t="shared" si="29"/>
        <v>1</v>
      </c>
      <c r="E1672" t="s">
        <v>357</v>
      </c>
      <c r="F1672">
        <v>2025</v>
      </c>
    </row>
    <row r="1673" spans="1:6" x14ac:dyDescent="0.3">
      <c r="A1673" t="s">
        <v>368</v>
      </c>
      <c r="B1673" t="str">
        <v>Fumigación general (Vectores)</v>
      </c>
      <c r="C1673">
        <v>1</v>
      </c>
      <c r="D1673" t="str">
        <f t="shared" si="29"/>
        <v>0</v>
      </c>
      <c r="E1673" t="s">
        <v>357</v>
      </c>
      <c r="F1673">
        <v>2025</v>
      </c>
    </row>
    <row r="1674" spans="1:6" x14ac:dyDescent="0.3">
      <c r="A1674" t="s">
        <v>368</v>
      </c>
      <c r="B1674" t="str">
        <v>Lavado de tanques</v>
      </c>
      <c r="C1674">
        <v>1</v>
      </c>
      <c r="D1674" t="str">
        <f t="shared" si="29"/>
        <v>0</v>
      </c>
      <c r="E1674" t="s">
        <v>357</v>
      </c>
      <c r="F1674">
        <v>2025</v>
      </c>
    </row>
    <row r="1675" spans="1:6" x14ac:dyDescent="0.3">
      <c r="A1675" t="s">
        <v>368</v>
      </c>
      <c r="B1675" t="str">
        <v>Análisis e informe de agua potable (Laboratorio acreditado por el IDEAM)</v>
      </c>
      <c r="C1675">
        <v>1</v>
      </c>
      <c r="D1675" t="str">
        <f t="shared" si="29"/>
        <v>0</v>
      </c>
      <c r="E1675" t="s">
        <v>357</v>
      </c>
      <c r="F1675">
        <v>2025</v>
      </c>
    </row>
    <row r="1676" spans="1:6" x14ac:dyDescent="0.3">
      <c r="A1676" t="s">
        <v>368</v>
      </c>
      <c r="B1676" t="str">
        <v>Mantenimiento de los filtros de agua de las instalaciones de la sede</v>
      </c>
      <c r="C1676">
        <v>1</v>
      </c>
      <c r="D1676" t="str">
        <f t="shared" si="29"/>
        <v>0</v>
      </c>
      <c r="E1676" t="s">
        <v>357</v>
      </c>
      <c r="F1676">
        <v>2025</v>
      </c>
    </row>
    <row r="1677" spans="1:6" x14ac:dyDescent="0.3">
      <c r="A1677" t="s">
        <v>368</v>
      </c>
      <c r="B1677" t="str">
        <v>Proyectos para la disminuación del impacto ambiental</v>
      </c>
      <c r="C1677">
        <v>0</v>
      </c>
      <c r="D1677" t="str">
        <f t="shared" si="29"/>
        <v>1</v>
      </c>
      <c r="E1677" t="s">
        <v>357</v>
      </c>
      <c r="F1677">
        <v>2025</v>
      </c>
    </row>
    <row r="1678" spans="1:6" x14ac:dyDescent="0.3">
      <c r="A1678" t="s">
        <v>368</v>
      </c>
      <c r="B1678" t="str">
        <v>Campañas de toma de conciencia en el contrato</v>
      </c>
      <c r="C1678">
        <v>0</v>
      </c>
      <c r="D1678" t="str">
        <f t="shared" si="29"/>
        <v>1</v>
      </c>
      <c r="E1678" t="s">
        <v>357</v>
      </c>
      <c r="F1678">
        <v>2025</v>
      </c>
    </row>
    <row r="1679" spans="1:6" x14ac:dyDescent="0.3">
      <c r="A1679" t="s">
        <v>368</v>
      </c>
      <c r="B1679" t="str">
        <v>Charlas o divulgaciones en temas ambientales</v>
      </c>
      <c r="C1679">
        <v>1</v>
      </c>
      <c r="D1679" t="str">
        <f t="shared" si="29"/>
        <v>0</v>
      </c>
      <c r="E1679" t="s">
        <v>357</v>
      </c>
      <c r="F1679">
        <v>2025</v>
      </c>
    </row>
    <row r="1680" spans="1:6" x14ac:dyDescent="0.3">
      <c r="A1680" t="s">
        <v>368</v>
      </c>
      <c r="B1680" t="str">
        <v>Verificación de las revisiones tecnicomecanica de los vehiculos</v>
      </c>
      <c r="C1680">
        <v>1</v>
      </c>
      <c r="D1680" t="str">
        <f t="shared" si="29"/>
        <v>0</v>
      </c>
      <c r="E1680" t="s">
        <v>357</v>
      </c>
      <c r="F1680">
        <v>2025</v>
      </c>
    </row>
    <row r="1681" spans="1:6" x14ac:dyDescent="0.3">
      <c r="A1681" t="s">
        <v>368</v>
      </c>
      <c r="B1681" t="str">
        <v>Verificaciones de las revisiones tecnicomecanicas de las motos</v>
      </c>
      <c r="C1681">
        <v>1</v>
      </c>
      <c r="D1681" t="str">
        <f t="shared" si="29"/>
        <v>0</v>
      </c>
      <c r="E1681" t="s">
        <v>357</v>
      </c>
      <c r="F1681">
        <v>2025</v>
      </c>
    </row>
    <row r="1682" spans="1:6" x14ac:dyDescent="0.3">
      <c r="A1682" t="s">
        <v>368</v>
      </c>
      <c r="B1682" t="str">
        <v>Revisión de la información en la plataforma CAMPRO</v>
      </c>
      <c r="C1682">
        <v>1</v>
      </c>
      <c r="D1682" t="str">
        <f t="shared" si="29"/>
        <v>0</v>
      </c>
      <c r="E1682" t="s">
        <v>357</v>
      </c>
      <c r="F1682">
        <v>2025</v>
      </c>
    </row>
    <row r="1683" spans="1:6" x14ac:dyDescent="0.3">
      <c r="A1683" t="s">
        <v>368</v>
      </c>
      <c r="B1683" t="str">
        <v>Certificación ambiental para la habilitación de centros de diagnostico automotor - CDA</v>
      </c>
      <c r="C1683">
        <v>0</v>
      </c>
      <c r="D1683" t="str">
        <f t="shared" si="29"/>
        <v>1</v>
      </c>
      <c r="E1683" t="s">
        <v>357</v>
      </c>
      <c r="F1683">
        <v>2025</v>
      </c>
    </row>
    <row r="1684" spans="1:6" x14ac:dyDescent="0.3">
      <c r="A1684" t="s">
        <v>368</v>
      </c>
      <c r="B1684" t="str">
        <v>Combustibles</v>
      </c>
      <c r="C1684">
        <v>1</v>
      </c>
      <c r="D1684" t="str">
        <f t="shared" si="29"/>
        <v>0</v>
      </c>
      <c r="E1684" t="s">
        <v>357</v>
      </c>
      <c r="F1684">
        <v>2025</v>
      </c>
    </row>
    <row r="1685" spans="1:6" x14ac:dyDescent="0.3">
      <c r="A1685" t="s">
        <v>368</v>
      </c>
      <c r="B1685" t="str">
        <v>SSL-PM-02-RG-01 Matriz de Identificación sustancia quimica</v>
      </c>
      <c r="C1685">
        <v>1</v>
      </c>
      <c r="D1685" t="str">
        <f t="shared" si="29"/>
        <v>0</v>
      </c>
      <c r="E1685" t="s">
        <v>357</v>
      </c>
      <c r="F1685">
        <v>2025</v>
      </c>
    </row>
    <row r="1686" spans="1:6" x14ac:dyDescent="0.3">
      <c r="A1686" t="s">
        <v>368</v>
      </c>
      <c r="B1686" t="str">
        <v>Matriz de compatibilidad de acuerdo a las sustancias quimicas que se manejan</v>
      </c>
      <c r="C1686">
        <v>1</v>
      </c>
      <c r="D1686" t="str">
        <f t="shared" si="29"/>
        <v>0</v>
      </c>
      <c r="E1686" t="s">
        <v>357</v>
      </c>
      <c r="F1686">
        <v>2025</v>
      </c>
    </row>
    <row r="1687" spans="1:6" x14ac:dyDescent="0.3">
      <c r="A1687" t="s">
        <v>368</v>
      </c>
      <c r="B1687" t="str">
        <v>Verificación del almacenamiento de las sustancias quimicas de acuerdo al Sistema Globalmente Armonizado (Registro fotografico)</v>
      </c>
      <c r="C1687">
        <v>1</v>
      </c>
      <c r="D1687" t="str">
        <f t="shared" si="29"/>
        <v>0</v>
      </c>
      <c r="E1687" t="s">
        <v>357</v>
      </c>
      <c r="F1687">
        <v>2025</v>
      </c>
    </row>
    <row r="1688" spans="1:6" x14ac:dyDescent="0.3">
      <c r="A1688" t="s">
        <v>368</v>
      </c>
      <c r="B1688" t="str">
        <v>SSL-PM-02-RG-02 Etiquetado de las sustancias quimicas en la sede del proyecto (Servicios generales, almacen, TI, entre otras). (Registro fotografico)</v>
      </c>
      <c r="C1688">
        <v>1</v>
      </c>
      <c r="D1688" t="str">
        <f t="shared" si="29"/>
        <v>0</v>
      </c>
      <c r="E1688" t="s">
        <v>357</v>
      </c>
      <c r="F1688">
        <v>2025</v>
      </c>
    </row>
    <row r="1689" spans="1:6" x14ac:dyDescent="0.3">
      <c r="A1689" t="s">
        <v>368</v>
      </c>
      <c r="B1689" t="str">
        <v>Fichas de seguridad que se utilizan en el proyecto (Resolución 773 de 2021 - Decreto 1496 del 2018  y que cumplan de acuerdo a la NTC 4435)</v>
      </c>
      <c r="C1689">
        <v>1</v>
      </c>
      <c r="D1689" t="str">
        <f t="shared" si="29"/>
        <v>0</v>
      </c>
      <c r="E1689" t="s">
        <v>357</v>
      </c>
      <c r="F1689">
        <v>2025</v>
      </c>
    </row>
    <row r="1690" spans="1:6" x14ac:dyDescent="0.3">
      <c r="A1690" t="s">
        <v>368</v>
      </c>
      <c r="B1690" t="str">
        <v xml:space="preserve">SSL-PM-02-RG-02 Etiquetado de las sustancias quimicas en los vehiculos del proyecto  </v>
      </c>
      <c r="C1690">
        <v>0</v>
      </c>
      <c r="D1690" t="str">
        <f t="shared" si="29"/>
        <v>1</v>
      </c>
      <c r="E1690" t="s">
        <v>357</v>
      </c>
      <c r="F1690">
        <v>2025</v>
      </c>
    </row>
    <row r="1691" spans="1:6" x14ac:dyDescent="0.3">
      <c r="A1691" t="s">
        <v>368</v>
      </c>
      <c r="B1691" t="str">
        <v>SSL-PM-02-RG-03 Tarjeta de emergencia (para el transporte de sustancias quimicas)</v>
      </c>
      <c r="C1691">
        <v>1</v>
      </c>
      <c r="D1691" t="str">
        <f t="shared" si="29"/>
        <v>0</v>
      </c>
      <c r="E1691" t="s">
        <v>357</v>
      </c>
      <c r="F1691">
        <v>2025</v>
      </c>
    </row>
    <row r="1692" spans="1:6" x14ac:dyDescent="0.3">
      <c r="A1692" t="s">
        <v>368</v>
      </c>
      <c r="B1692" t="str">
        <v>Cumplimiento al rotulado de los vehiculos que transportan sustancias (Decreto 1609/2002)</v>
      </c>
      <c r="C1692">
        <v>0</v>
      </c>
      <c r="D1692" t="str">
        <f t="shared" si="29"/>
        <v>1</v>
      </c>
      <c r="E1692" t="s">
        <v>357</v>
      </c>
      <c r="F1692">
        <v>2025</v>
      </c>
    </row>
    <row r="1693" spans="1:6" x14ac:dyDescent="0.3">
      <c r="A1693" t="s">
        <v>368</v>
      </c>
      <c r="B1693" t="str">
        <v>SSL-PM-14-RG-05 Guion para el desarrollo del simulacro</v>
      </c>
      <c r="C1693">
        <v>1</v>
      </c>
      <c r="D1693" t="str">
        <f t="shared" si="29"/>
        <v>0</v>
      </c>
      <c r="E1693" t="s">
        <v>357</v>
      </c>
      <c r="F1693">
        <v>2025</v>
      </c>
    </row>
    <row r="1694" spans="1:6" x14ac:dyDescent="0.3">
      <c r="A1694" t="s">
        <v>368</v>
      </c>
      <c r="B1694" t="str">
        <v>SGA-PR-02-RG-03 Informe de simulacro de emergencias ambientales.</v>
      </c>
      <c r="C1694">
        <v>1</v>
      </c>
      <c r="D1694" t="str">
        <f t="shared" si="29"/>
        <v>0</v>
      </c>
      <c r="E1694" t="s">
        <v>357</v>
      </c>
      <c r="F1694">
        <v>2025</v>
      </c>
    </row>
    <row r="1695" spans="1:6" x14ac:dyDescent="0.3">
      <c r="A1695" t="s">
        <v>368</v>
      </c>
      <c r="B1695" t="str">
        <v>Documento donde se establece los PONS aplicables al contrato</v>
      </c>
      <c r="C1695">
        <v>1</v>
      </c>
      <c r="D1695" t="str">
        <f t="shared" si="29"/>
        <v>0</v>
      </c>
      <c r="E1695" t="s">
        <v>357</v>
      </c>
      <c r="F1695">
        <v>2025</v>
      </c>
    </row>
    <row r="1696" spans="1:6" x14ac:dyDescent="0.3">
      <c r="A1696" t="s">
        <v>368</v>
      </c>
      <c r="B1696" t="str">
        <v>SGA-PR-02-RG-02 Investigación de causalidad de emergencias ambientales</v>
      </c>
      <c r="C1696">
        <v>0</v>
      </c>
      <c r="D1696" t="str">
        <f t="shared" si="29"/>
        <v>1</v>
      </c>
      <c r="E1696" t="s">
        <v>357</v>
      </c>
      <c r="F1696">
        <v>2025</v>
      </c>
    </row>
    <row r="1697" spans="1:6" x14ac:dyDescent="0.3">
      <c r="A1697" t="s">
        <v>368</v>
      </c>
      <c r="B1697" t="str">
        <v>SGA-PR-02-RG-04 Base de incidentes ambientales</v>
      </c>
      <c r="C1697">
        <v>0</v>
      </c>
      <c r="D1697" t="str">
        <f t="shared" si="29"/>
        <v>1</v>
      </c>
      <c r="E1697" t="s">
        <v>357</v>
      </c>
      <c r="F1697">
        <v>2025</v>
      </c>
    </row>
    <row r="1698" spans="1:6" x14ac:dyDescent="0.3">
      <c r="A1698" t="s">
        <v>368</v>
      </c>
      <c r="B1698" t="str">
        <v>Inducción y reinducción</v>
      </c>
      <c r="C1698">
        <v>0</v>
      </c>
      <c r="D1698" t="str">
        <f t="shared" si="29"/>
        <v>1</v>
      </c>
      <c r="E1698" t="s">
        <v>357</v>
      </c>
      <c r="F1698">
        <v>2025</v>
      </c>
    </row>
    <row r="1699" spans="1:6" x14ac:dyDescent="0.3">
      <c r="A1699" t="s">
        <v>368</v>
      </c>
      <c r="B1699" t="str">
        <v>Inspecciones ambiental en terreno</v>
      </c>
      <c r="C1699">
        <v>1</v>
      </c>
      <c r="D1699" t="str">
        <f t="shared" si="29"/>
        <v>0</v>
      </c>
      <c r="E1699" t="s">
        <v>357</v>
      </c>
      <c r="F1699">
        <v>2025</v>
      </c>
    </row>
    <row r="1700" spans="1:6" x14ac:dyDescent="0.3">
      <c r="A1700" t="s">
        <v>368</v>
      </c>
      <c r="B1700" t="str">
        <v>Inspecciones de kit de derrames</v>
      </c>
      <c r="C1700">
        <v>1</v>
      </c>
      <c r="D1700" t="str">
        <f t="shared" si="29"/>
        <v>0</v>
      </c>
      <c r="E1700" t="s">
        <v>357</v>
      </c>
      <c r="F1700">
        <v>2025</v>
      </c>
    </row>
    <row r="1701" spans="1:6" x14ac:dyDescent="0.3">
      <c r="A1701" t="s">
        <v>368</v>
      </c>
      <c r="B1701" t="str">
        <v>Inspecciones localivas ambientales</v>
      </c>
      <c r="C1701">
        <v>1</v>
      </c>
      <c r="D1701" t="str">
        <f t="shared" si="29"/>
        <v>0</v>
      </c>
      <c r="E1701" t="s">
        <v>357</v>
      </c>
      <c r="F1701">
        <v>2025</v>
      </c>
    </row>
    <row r="1702" spans="1:6" x14ac:dyDescent="0.3">
      <c r="A1702" t="s">
        <v>368</v>
      </c>
      <c r="B1702" t="str">
        <v>Informe del desempeño ambiental del contrato (Indicadores, practicas sostenibles, hallazgos, entre otros)</v>
      </c>
      <c r="C1702">
        <v>0</v>
      </c>
      <c r="D1702" t="str">
        <f t="shared" si="29"/>
        <v>1</v>
      </c>
      <c r="E1702" t="s">
        <v>357</v>
      </c>
      <c r="F1702">
        <v>2025</v>
      </c>
    </row>
    <row r="1703" spans="1:6" x14ac:dyDescent="0.3">
      <c r="A1703" t="s">
        <v>368</v>
      </c>
      <c r="B1703" t="str">
        <v>Comunicación del desempeño ambiental a colaboradores</v>
      </c>
      <c r="C1703">
        <v>0</v>
      </c>
      <c r="D1703" t="str">
        <f t="shared" si="29"/>
        <v>1</v>
      </c>
      <c r="E1703" t="s">
        <v>357</v>
      </c>
      <c r="F1703">
        <v>2025</v>
      </c>
    </row>
    <row r="1704" spans="1:6" x14ac:dyDescent="0.3">
      <c r="A1704" t="s">
        <v>368</v>
      </c>
      <c r="B1704" t="str">
        <v>SGA-PL-01-RG-05 Lista de chequeo de cumplimiento ambiental de proveedores (Sustancias quimicas, Saneamiento básico, Residuos peligrosos, RCD, CDA, Estaciones de servicio, Laboratorios - Cromatografia; entre otros)</v>
      </c>
      <c r="C1704">
        <v>1</v>
      </c>
      <c r="D1704" t="str">
        <f t="shared" si="29"/>
        <v>0</v>
      </c>
      <c r="E1704" t="s">
        <v>357</v>
      </c>
      <c r="F1704">
        <v>2025</v>
      </c>
    </row>
    <row r="1705" spans="1:6" x14ac:dyDescent="0.3">
      <c r="A1705" t="s">
        <v>368</v>
      </c>
      <c r="B1705" t="str">
        <v>Soportes del cumplimiento ambiental de cada proveedor</v>
      </c>
      <c r="C1705">
        <v>0</v>
      </c>
      <c r="D1705" t="str">
        <f t="shared" si="29"/>
        <v>1</v>
      </c>
      <c r="E1705" t="s">
        <v>357</v>
      </c>
      <c r="F1705">
        <v>2025</v>
      </c>
    </row>
    <row r="1706" spans="1:6" x14ac:dyDescent="0.3">
      <c r="A1706" t="s">
        <v>368</v>
      </c>
      <c r="B1706" t="str">
        <v>Seguimiento y Control Acciones Correctivas y Oportunidades de Mejora</v>
      </c>
      <c r="C1706">
        <v>0</v>
      </c>
      <c r="D1706" t="str">
        <f t="shared" si="29"/>
        <v>1</v>
      </c>
      <c r="E1706" t="s">
        <v>357</v>
      </c>
      <c r="F1706">
        <v>2025</v>
      </c>
    </row>
    <row r="1707" spans="1:6" x14ac:dyDescent="0.3">
      <c r="A1707" t="s">
        <v>368</v>
      </c>
      <c r="B1707" t="str">
        <v>Evidencias de cierre de hallazgo</v>
      </c>
      <c r="C1707">
        <v>0</v>
      </c>
      <c r="D1707" t="str">
        <f t="shared" si="29"/>
        <v>1</v>
      </c>
      <c r="E1707" t="s">
        <v>357</v>
      </c>
      <c r="F1707">
        <v>2025</v>
      </c>
    </row>
    <row r="1708" spans="1:6" x14ac:dyDescent="0.3">
      <c r="A1708" t="s">
        <v>368</v>
      </c>
      <c r="B1708" t="str">
        <v>Residuos</v>
      </c>
      <c r="C1708">
        <v>1</v>
      </c>
      <c r="D1708" t="str">
        <f t="shared" si="29"/>
        <v>0</v>
      </c>
      <c r="E1708" t="s">
        <v>357</v>
      </c>
      <c r="F1708">
        <v>2025</v>
      </c>
    </row>
    <row r="1709" spans="1:6" x14ac:dyDescent="0.3">
      <c r="A1709" t="s">
        <v>368</v>
      </c>
      <c r="B1709" t="str">
        <v>Emisiones y combustible</v>
      </c>
      <c r="C1709">
        <v>1</v>
      </c>
      <c r="D1709" t="str">
        <f t="shared" si="29"/>
        <v>0</v>
      </c>
      <c r="E1709" t="s">
        <v>357</v>
      </c>
      <c r="F1709">
        <v>2025</v>
      </c>
    </row>
    <row r="1710" spans="1:6" x14ac:dyDescent="0.3">
      <c r="A1710" t="s">
        <v>368</v>
      </c>
      <c r="B1710" t="str">
        <v>Saneamiento básico</v>
      </c>
      <c r="C1710">
        <v>0</v>
      </c>
      <c r="D1710" t="str">
        <f t="shared" si="29"/>
        <v>1</v>
      </c>
      <c r="E1710" t="s">
        <v>357</v>
      </c>
      <c r="F1710">
        <v>2025</v>
      </c>
    </row>
    <row r="1711" spans="1:6" x14ac:dyDescent="0.3">
      <c r="A1711" t="s">
        <v>368</v>
      </c>
      <c r="B1711" t="str">
        <v>Inspecciones</v>
      </c>
      <c r="C1711">
        <v>1</v>
      </c>
      <c r="D1711" t="str">
        <f t="shared" si="29"/>
        <v>0</v>
      </c>
      <c r="E1711" t="s">
        <v>357</v>
      </c>
      <c r="F1711">
        <v>2025</v>
      </c>
    </row>
    <row r="1712" spans="1:6" x14ac:dyDescent="0.3">
      <c r="A1712" t="s">
        <v>368</v>
      </c>
      <c r="B1712" t="str">
        <v>Practicas</v>
      </c>
      <c r="C1712">
        <v>1</v>
      </c>
      <c r="D1712" t="str">
        <f t="shared" ref="D1712:D1772" si="30">IF(C1712=1,"0","1")</f>
        <v>0</v>
      </c>
      <c r="E1712" t="s">
        <v>357</v>
      </c>
      <c r="F1712">
        <v>2025</v>
      </c>
    </row>
    <row r="1713" spans="1:6" x14ac:dyDescent="0.3">
      <c r="A1713" t="s">
        <v>368</v>
      </c>
      <c r="B1713" t="str">
        <v>Formaciones</v>
      </c>
      <c r="C1713">
        <v>1</v>
      </c>
      <c r="D1713" t="str">
        <f t="shared" si="30"/>
        <v>0</v>
      </c>
      <c r="E1713" t="s">
        <v>357</v>
      </c>
      <c r="F1713">
        <v>2025</v>
      </c>
    </row>
    <row r="1714" spans="1:6" x14ac:dyDescent="0.3">
      <c r="A1714" t="s">
        <v>368</v>
      </c>
      <c r="B1714" t="str" cm="1">
        <f t="array" ref="B1714:B1772">'LAB OIT.'!C9:C67</f>
        <v>SIG-MG-01-RG-02 Matriz DOFA</v>
      </c>
      <c r="C1714" cm="1">
        <f t="array" ref="C1714:C1772">'LAB OIT.'!I9:I67</f>
        <v>1</v>
      </c>
      <c r="D1714" t="str">
        <f t="shared" si="30"/>
        <v>0</v>
      </c>
      <c r="E1714" t="s">
        <v>358</v>
      </c>
      <c r="F1714">
        <v>2025</v>
      </c>
    </row>
    <row r="1715" spans="1:6" x14ac:dyDescent="0.3">
      <c r="A1715" t="s">
        <v>368</v>
      </c>
      <c r="B1715" t="str">
        <v>Matriz de partes interesadas</v>
      </c>
      <c r="C1715">
        <v>1</v>
      </c>
      <c r="D1715" t="str">
        <f t="shared" si="30"/>
        <v>0</v>
      </c>
      <c r="E1715" t="s">
        <v>358</v>
      </c>
      <c r="F1715">
        <v>2025</v>
      </c>
    </row>
    <row r="1716" spans="1:6" x14ac:dyDescent="0.3">
      <c r="A1716" t="s">
        <v>368</v>
      </c>
      <c r="B1716" t="str">
        <v>Matriz de riesgos y oportunidades</v>
      </c>
      <c r="C1716">
        <v>1</v>
      </c>
      <c r="D1716" t="str">
        <f t="shared" si="30"/>
        <v>0</v>
      </c>
      <c r="E1716" t="s">
        <v>358</v>
      </c>
      <c r="F1716">
        <v>2025</v>
      </c>
    </row>
    <row r="1717" spans="1:6" x14ac:dyDescent="0.3">
      <c r="A1717" t="s">
        <v>368</v>
      </c>
      <c r="B1717" t="str">
        <v>Matriz de identificación de aspectos e impactos ambientales</v>
      </c>
      <c r="C1717">
        <v>1</v>
      </c>
      <c r="D1717" t="str">
        <f t="shared" si="30"/>
        <v>0</v>
      </c>
      <c r="E1717" t="s">
        <v>358</v>
      </c>
      <c r="F1717">
        <v>2025</v>
      </c>
    </row>
    <row r="1718" spans="1:6" x14ac:dyDescent="0.3">
      <c r="A1718" t="s">
        <v>368</v>
      </c>
      <c r="B1718" t="str">
        <v>Divulgación de la Matriz de identificación de aspectos e impactos ambientales</v>
      </c>
      <c r="C1718">
        <v>1</v>
      </c>
      <c r="D1718" t="str">
        <f t="shared" si="30"/>
        <v>0</v>
      </c>
      <c r="E1718" t="s">
        <v>358</v>
      </c>
      <c r="F1718">
        <v>2025</v>
      </c>
    </row>
    <row r="1719" spans="1:6" x14ac:dyDescent="0.3">
      <c r="A1719" t="s">
        <v>368</v>
      </c>
      <c r="B1719" t="str">
        <v>Presupuesto para la implementación del Sistema de Gestión Ambiental</v>
      </c>
      <c r="C1719">
        <v>1</v>
      </c>
      <c r="D1719" t="str">
        <f t="shared" si="30"/>
        <v>0</v>
      </c>
      <c r="E1719" t="s">
        <v>358</v>
      </c>
      <c r="F1719">
        <v>2025</v>
      </c>
    </row>
    <row r="1720" spans="1:6" x14ac:dyDescent="0.3">
      <c r="A1720" t="s">
        <v>368</v>
      </c>
      <c r="B1720" t="str">
        <v>Matriz de comunicaciones externas</v>
      </c>
      <c r="C1720">
        <v>1</v>
      </c>
      <c r="D1720" t="str">
        <f t="shared" si="30"/>
        <v>0</v>
      </c>
      <c r="E1720" t="s">
        <v>358</v>
      </c>
      <c r="F1720">
        <v>2025</v>
      </c>
    </row>
    <row r="1721" spans="1:6" x14ac:dyDescent="0.3">
      <c r="A1721" t="s">
        <v>368</v>
      </c>
      <c r="B1721" t="str">
        <v>Verificación de las instalaciones del centro de acopio</v>
      </c>
      <c r="C1721">
        <v>1</v>
      </c>
      <c r="D1721" t="str">
        <f t="shared" si="30"/>
        <v>0</v>
      </c>
      <c r="E1721" t="s">
        <v>358</v>
      </c>
      <c r="F1721">
        <v>2025</v>
      </c>
    </row>
    <row r="1722" spans="1:6" x14ac:dyDescent="0.3">
      <c r="A1722" t="s">
        <v>368</v>
      </c>
      <c r="B1722" t="str">
        <v xml:space="preserve">Aforo de residuos ordinarios </v>
      </c>
      <c r="C1722">
        <v>1</v>
      </c>
      <c r="D1722" t="str">
        <f t="shared" si="30"/>
        <v>0</v>
      </c>
      <c r="E1722" t="s">
        <v>358</v>
      </c>
      <c r="F1722">
        <v>2025</v>
      </c>
    </row>
    <row r="1723" spans="1:6" x14ac:dyDescent="0.3">
      <c r="A1723" t="s">
        <v>368</v>
      </c>
      <c r="B1723" t="str">
        <v>Orden y aseo del centro de acopio</v>
      </c>
      <c r="C1723">
        <v>1</v>
      </c>
      <c r="D1723" t="str">
        <f t="shared" si="30"/>
        <v>0</v>
      </c>
      <c r="E1723" t="s">
        <v>358</v>
      </c>
      <c r="F1723">
        <v>2025</v>
      </c>
    </row>
    <row r="1724" spans="1:6" x14ac:dyDescent="0.3">
      <c r="A1724" t="s">
        <v>368</v>
      </c>
      <c r="B1724" t="str">
        <v>Recolección de residuos aprovechables (SGA-PM-01-RG-02 Venta de material reciclable y/o donación)</v>
      </c>
      <c r="C1724">
        <v>1</v>
      </c>
      <c r="D1724" t="str">
        <f t="shared" si="30"/>
        <v>0</v>
      </c>
      <c r="E1724" t="s">
        <v>358</v>
      </c>
      <c r="F1724">
        <v>2025</v>
      </c>
    </row>
    <row r="1725" spans="1:6" x14ac:dyDescent="0.3">
      <c r="A1725" t="s">
        <v>368</v>
      </c>
      <c r="B1725" t="str">
        <v xml:space="preserve">Licencias de empresas de recolección , transporte y disposición de residuos peligrosos </v>
      </c>
      <c r="C1725">
        <v>1</v>
      </c>
      <c r="D1725" t="str">
        <f t="shared" si="30"/>
        <v>0</v>
      </c>
      <c r="E1725" t="s">
        <v>358</v>
      </c>
      <c r="F1725">
        <v>2025</v>
      </c>
    </row>
    <row r="1726" spans="1:6" x14ac:dyDescent="0.3">
      <c r="A1726" t="s">
        <v>368</v>
      </c>
      <c r="B1726" t="str">
        <v>Recoleccción de residuos peligrosos (SGA-PL-02-RG-01 Entrega y verificación  de residuos peligrosos)</v>
      </c>
      <c r="C1726">
        <v>0</v>
      </c>
      <c r="D1726" t="str">
        <f t="shared" si="30"/>
        <v>1</v>
      </c>
      <c r="E1726" t="s">
        <v>358</v>
      </c>
      <c r="F1726">
        <v>2025</v>
      </c>
    </row>
    <row r="1727" spans="1:6" x14ac:dyDescent="0.3">
      <c r="A1727" t="s">
        <v>368</v>
      </c>
      <c r="B1727" t="str">
        <v>Manifiestos de carga</v>
      </c>
      <c r="C1727">
        <v>0</v>
      </c>
      <c r="D1727" t="str">
        <f t="shared" si="30"/>
        <v>1</v>
      </c>
      <c r="E1727" t="s">
        <v>358</v>
      </c>
      <c r="F1727">
        <v>2025</v>
      </c>
    </row>
    <row r="1728" spans="1:6" x14ac:dyDescent="0.3">
      <c r="A1728" t="s">
        <v>368</v>
      </c>
      <c r="B1728" t="str">
        <v xml:space="preserve">Recolección de aguas residuales de baños portatiles </v>
      </c>
      <c r="C1728">
        <v>0</v>
      </c>
      <c r="D1728" t="str">
        <f t="shared" si="30"/>
        <v>1</v>
      </c>
      <c r="E1728" t="s">
        <v>358</v>
      </c>
      <c r="F1728">
        <v>2025</v>
      </c>
    </row>
    <row r="1729" spans="1:6" x14ac:dyDescent="0.3">
      <c r="A1729" t="s">
        <v>368</v>
      </c>
      <c r="B1729" t="str">
        <v>Actualización del registro SGA-PM-01-RG-01 Control de generación y disposición de residuos</v>
      </c>
      <c r="C1729">
        <v>1</v>
      </c>
      <c r="D1729" t="str">
        <f t="shared" si="30"/>
        <v>0</v>
      </c>
      <c r="E1729" t="s">
        <v>358</v>
      </c>
      <c r="F1729">
        <v>2025</v>
      </c>
    </row>
    <row r="1730" spans="1:6" x14ac:dyDescent="0.3">
      <c r="A1730" t="s">
        <v>368</v>
      </c>
      <c r="B1730" t="str">
        <v xml:space="preserve">Licencias y certificados de disposición final de los talleres que realizan mantenimiento a los vehiculos </v>
      </c>
      <c r="C1730">
        <v>0</v>
      </c>
      <c r="D1730" t="str">
        <f t="shared" si="30"/>
        <v>1</v>
      </c>
      <c r="E1730" t="s">
        <v>358</v>
      </c>
      <c r="F1730">
        <v>2025</v>
      </c>
    </row>
    <row r="1731" spans="1:6" x14ac:dyDescent="0.3">
      <c r="A1731" t="s">
        <v>368</v>
      </c>
      <c r="B1731" t="str">
        <v>Control de plagas (roedores)</v>
      </c>
      <c r="C1731">
        <v>1</v>
      </c>
      <c r="D1731" t="str">
        <f t="shared" si="30"/>
        <v>0</v>
      </c>
      <c r="E1731" t="s">
        <v>358</v>
      </c>
      <c r="F1731">
        <v>2025</v>
      </c>
    </row>
    <row r="1732" spans="1:6" x14ac:dyDescent="0.3">
      <c r="A1732" t="s">
        <v>368</v>
      </c>
      <c r="B1732" t="str">
        <v>Fumigación general (Vectores)</v>
      </c>
      <c r="C1732">
        <v>1</v>
      </c>
      <c r="D1732" t="str">
        <f t="shared" si="30"/>
        <v>0</v>
      </c>
      <c r="E1732" t="s">
        <v>358</v>
      </c>
      <c r="F1732">
        <v>2025</v>
      </c>
    </row>
    <row r="1733" spans="1:6" x14ac:dyDescent="0.3">
      <c r="A1733" t="s">
        <v>368</v>
      </c>
      <c r="B1733" t="str">
        <v>Lavado de tanques</v>
      </c>
      <c r="C1733">
        <v>1</v>
      </c>
      <c r="D1733" t="str">
        <f t="shared" si="30"/>
        <v>0</v>
      </c>
      <c r="E1733" t="s">
        <v>358</v>
      </c>
      <c r="F1733">
        <v>2025</v>
      </c>
    </row>
    <row r="1734" spans="1:6" x14ac:dyDescent="0.3">
      <c r="A1734" t="s">
        <v>368</v>
      </c>
      <c r="B1734" t="str">
        <v>Análisis e informe de agua potable (Laboratorio acreditado por el IDEAM)</v>
      </c>
      <c r="C1734">
        <v>1</v>
      </c>
      <c r="D1734" t="str">
        <f t="shared" si="30"/>
        <v>0</v>
      </c>
      <c r="E1734" t="s">
        <v>358</v>
      </c>
      <c r="F1734">
        <v>2025</v>
      </c>
    </row>
    <row r="1735" spans="1:6" x14ac:dyDescent="0.3">
      <c r="A1735" t="s">
        <v>368</v>
      </c>
      <c r="B1735" t="str">
        <v>Mantenimiento de los filtros de agua de las instalaciones de la sede</v>
      </c>
      <c r="C1735">
        <v>1</v>
      </c>
      <c r="D1735" t="str">
        <f t="shared" si="30"/>
        <v>0</v>
      </c>
      <c r="E1735" t="s">
        <v>358</v>
      </c>
      <c r="F1735">
        <v>2025</v>
      </c>
    </row>
    <row r="1736" spans="1:6" x14ac:dyDescent="0.3">
      <c r="A1736" t="s">
        <v>368</v>
      </c>
      <c r="B1736" t="str">
        <v>Proyectos para la disminuación del impacto ambiental</v>
      </c>
      <c r="C1736">
        <v>0</v>
      </c>
      <c r="D1736" t="str">
        <f t="shared" si="30"/>
        <v>1</v>
      </c>
      <c r="E1736" t="s">
        <v>358</v>
      </c>
      <c r="F1736">
        <v>2025</v>
      </c>
    </row>
    <row r="1737" spans="1:6" x14ac:dyDescent="0.3">
      <c r="A1737" t="s">
        <v>368</v>
      </c>
      <c r="B1737" t="str">
        <v>Campañas de toma de conciencia en el contrato</v>
      </c>
      <c r="C1737">
        <v>0</v>
      </c>
      <c r="D1737" t="str">
        <f t="shared" si="30"/>
        <v>1</v>
      </c>
      <c r="E1737" t="s">
        <v>358</v>
      </c>
      <c r="F1737">
        <v>2025</v>
      </c>
    </row>
    <row r="1738" spans="1:6" x14ac:dyDescent="0.3">
      <c r="A1738" t="s">
        <v>368</v>
      </c>
      <c r="B1738" t="str">
        <v>Charlas o divulgaciones en temas ambientales</v>
      </c>
      <c r="C1738">
        <v>1</v>
      </c>
      <c r="D1738" t="str">
        <f t="shared" si="30"/>
        <v>0</v>
      </c>
      <c r="E1738" t="s">
        <v>358</v>
      </c>
      <c r="F1738">
        <v>2025</v>
      </c>
    </row>
    <row r="1739" spans="1:6" x14ac:dyDescent="0.3">
      <c r="A1739" t="s">
        <v>368</v>
      </c>
      <c r="B1739" t="str">
        <v>Verificación de las revisiones tecnicomecanica de los vehiculos</v>
      </c>
      <c r="C1739">
        <v>1</v>
      </c>
      <c r="D1739" t="str">
        <f t="shared" si="30"/>
        <v>0</v>
      </c>
      <c r="E1739" t="s">
        <v>358</v>
      </c>
      <c r="F1739">
        <v>2025</v>
      </c>
    </row>
    <row r="1740" spans="1:6" x14ac:dyDescent="0.3">
      <c r="A1740" t="s">
        <v>368</v>
      </c>
      <c r="B1740" t="str">
        <v>Verificaciones de las revisiones tecnicomecanicas de las motos</v>
      </c>
      <c r="C1740">
        <v>1</v>
      </c>
      <c r="D1740" t="str">
        <f t="shared" si="30"/>
        <v>0</v>
      </c>
      <c r="E1740" t="s">
        <v>358</v>
      </c>
      <c r="F1740">
        <v>2025</v>
      </c>
    </row>
    <row r="1741" spans="1:6" x14ac:dyDescent="0.3">
      <c r="A1741" t="s">
        <v>368</v>
      </c>
      <c r="B1741" t="str">
        <v>Revisión de la información en la plataforma CAMPRO</v>
      </c>
      <c r="C1741">
        <v>1</v>
      </c>
      <c r="D1741" t="str">
        <f t="shared" si="30"/>
        <v>0</v>
      </c>
      <c r="E1741" t="s">
        <v>358</v>
      </c>
      <c r="F1741">
        <v>2025</v>
      </c>
    </row>
    <row r="1742" spans="1:6" x14ac:dyDescent="0.3">
      <c r="A1742" t="s">
        <v>368</v>
      </c>
      <c r="B1742" t="str">
        <v>Certificación ambiental para la habilitación de centros de diagnostico automotor - CDA</v>
      </c>
      <c r="C1742">
        <v>0</v>
      </c>
      <c r="D1742" t="str">
        <f t="shared" si="30"/>
        <v>1</v>
      </c>
      <c r="E1742" t="s">
        <v>358</v>
      </c>
      <c r="F1742">
        <v>2025</v>
      </c>
    </row>
    <row r="1743" spans="1:6" x14ac:dyDescent="0.3">
      <c r="A1743" t="s">
        <v>368</v>
      </c>
      <c r="B1743" t="str">
        <v>Combustibles</v>
      </c>
      <c r="C1743">
        <v>1</v>
      </c>
      <c r="D1743" t="str">
        <f t="shared" si="30"/>
        <v>0</v>
      </c>
      <c r="E1743" t="s">
        <v>358</v>
      </c>
      <c r="F1743">
        <v>2025</v>
      </c>
    </row>
    <row r="1744" spans="1:6" x14ac:dyDescent="0.3">
      <c r="A1744" t="s">
        <v>368</v>
      </c>
      <c r="B1744" t="str">
        <v>SSL-PM-02-RG-01 Matriz de Identificación sustancia quimica</v>
      </c>
      <c r="C1744">
        <v>1</v>
      </c>
      <c r="D1744" t="str">
        <f t="shared" si="30"/>
        <v>0</v>
      </c>
      <c r="E1744" t="s">
        <v>358</v>
      </c>
      <c r="F1744">
        <v>2025</v>
      </c>
    </row>
    <row r="1745" spans="1:6" x14ac:dyDescent="0.3">
      <c r="A1745" t="s">
        <v>368</v>
      </c>
      <c r="B1745" t="str">
        <v>Matriz de compatibilidad de acuerdo a las sustancias quimicas que se manejan</v>
      </c>
      <c r="C1745">
        <v>0</v>
      </c>
      <c r="D1745" t="str">
        <f t="shared" si="30"/>
        <v>1</v>
      </c>
      <c r="E1745" t="s">
        <v>358</v>
      </c>
      <c r="F1745">
        <v>2025</v>
      </c>
    </row>
    <row r="1746" spans="1:6" x14ac:dyDescent="0.3">
      <c r="A1746" t="s">
        <v>368</v>
      </c>
      <c r="B1746" t="str">
        <v>Verificación del almacenamiento de las sustancias quimicas de acuerdo al Sistema Globalmente Armonizado (Registro fotografico)</v>
      </c>
      <c r="C1746">
        <v>1</v>
      </c>
      <c r="D1746" t="str">
        <f t="shared" si="30"/>
        <v>0</v>
      </c>
      <c r="E1746" t="s">
        <v>358</v>
      </c>
      <c r="F1746">
        <v>2025</v>
      </c>
    </row>
    <row r="1747" spans="1:6" x14ac:dyDescent="0.3">
      <c r="A1747" t="s">
        <v>368</v>
      </c>
      <c r="B1747" t="str">
        <v>SSL-PM-02-RG-02 Etiquetado de las sustancias quimicas en la sede del proyecto (Servicios generales, almacen, TI, entre otras). (Registro fotografico)</v>
      </c>
      <c r="C1747">
        <v>1</v>
      </c>
      <c r="D1747" t="str">
        <f t="shared" si="30"/>
        <v>0</v>
      </c>
      <c r="E1747" t="s">
        <v>358</v>
      </c>
      <c r="F1747">
        <v>2025</v>
      </c>
    </row>
    <row r="1748" spans="1:6" x14ac:dyDescent="0.3">
      <c r="A1748" t="s">
        <v>368</v>
      </c>
      <c r="B1748" t="str">
        <v>Fichas de seguridad que se utilizan en el proyecto (Resolución 773 de 2021 - Decreto 1496 del 2018  y que cumplan de acuerdo a la NTC 4435)</v>
      </c>
      <c r="C1748">
        <v>1</v>
      </c>
      <c r="D1748" t="str">
        <f t="shared" si="30"/>
        <v>0</v>
      </c>
      <c r="E1748" t="s">
        <v>358</v>
      </c>
      <c r="F1748">
        <v>2025</v>
      </c>
    </row>
    <row r="1749" spans="1:6" x14ac:dyDescent="0.3">
      <c r="A1749" t="s">
        <v>368</v>
      </c>
      <c r="B1749" t="str">
        <v xml:space="preserve">SSL-PM-02-RG-02 Etiquetado de las sustancias quimicas en los vehiculos del proyecto  </v>
      </c>
      <c r="C1749">
        <v>0</v>
      </c>
      <c r="D1749" t="str">
        <f t="shared" si="30"/>
        <v>1</v>
      </c>
      <c r="E1749" t="s">
        <v>358</v>
      </c>
      <c r="F1749">
        <v>2025</v>
      </c>
    </row>
    <row r="1750" spans="1:6" x14ac:dyDescent="0.3">
      <c r="A1750" t="s">
        <v>368</v>
      </c>
      <c r="B1750" t="str">
        <v>SSL-PM-02-RG-03 Tarjeta de emergencia (para el transporte de sustancias quimicas)</v>
      </c>
      <c r="C1750">
        <v>1</v>
      </c>
      <c r="D1750" t="str">
        <f t="shared" si="30"/>
        <v>0</v>
      </c>
      <c r="E1750" t="s">
        <v>358</v>
      </c>
      <c r="F1750">
        <v>2025</v>
      </c>
    </row>
    <row r="1751" spans="1:6" x14ac:dyDescent="0.3">
      <c r="A1751" t="s">
        <v>368</v>
      </c>
      <c r="B1751" t="str">
        <v>Cumplimiento al rotulado de los vehiculos que transportan sustancias (Decreto 1609/2002)</v>
      </c>
      <c r="C1751">
        <v>0</v>
      </c>
      <c r="D1751" t="str">
        <f t="shared" si="30"/>
        <v>1</v>
      </c>
      <c r="E1751" t="s">
        <v>358</v>
      </c>
      <c r="F1751">
        <v>2025</v>
      </c>
    </row>
    <row r="1752" spans="1:6" x14ac:dyDescent="0.3">
      <c r="A1752" t="s">
        <v>368</v>
      </c>
      <c r="B1752" t="str">
        <v>SSL-PM-14-RG-05 Guion para el desarrollo del simulacro</v>
      </c>
      <c r="C1752">
        <v>1</v>
      </c>
      <c r="D1752" t="str">
        <f t="shared" si="30"/>
        <v>0</v>
      </c>
      <c r="E1752" t="s">
        <v>358</v>
      </c>
      <c r="F1752">
        <v>2025</v>
      </c>
    </row>
    <row r="1753" spans="1:6" x14ac:dyDescent="0.3">
      <c r="A1753" t="s">
        <v>368</v>
      </c>
      <c r="B1753" t="str">
        <v>SGA-PR-02-RG-03 Informe de simulacro de emergencias ambientales.</v>
      </c>
      <c r="C1753">
        <v>1</v>
      </c>
      <c r="D1753" t="str">
        <f t="shared" si="30"/>
        <v>0</v>
      </c>
      <c r="E1753" t="s">
        <v>358</v>
      </c>
      <c r="F1753">
        <v>2025</v>
      </c>
    </row>
    <row r="1754" spans="1:6" x14ac:dyDescent="0.3">
      <c r="A1754" t="s">
        <v>368</v>
      </c>
      <c r="B1754" t="str">
        <v>Documento donde se establece los PONS aplicables al contrato</v>
      </c>
      <c r="C1754">
        <v>1</v>
      </c>
      <c r="D1754" t="str">
        <f t="shared" si="30"/>
        <v>0</v>
      </c>
      <c r="E1754" t="s">
        <v>358</v>
      </c>
      <c r="F1754">
        <v>2025</v>
      </c>
    </row>
    <row r="1755" spans="1:6" x14ac:dyDescent="0.3">
      <c r="A1755" t="s">
        <v>368</v>
      </c>
      <c r="B1755" t="str">
        <v>SGA-PR-02-RG-02 Investigación de causalidad de emergencias ambientales</v>
      </c>
      <c r="C1755">
        <v>0</v>
      </c>
      <c r="D1755" t="str">
        <f t="shared" si="30"/>
        <v>1</v>
      </c>
      <c r="E1755" t="s">
        <v>358</v>
      </c>
      <c r="F1755">
        <v>2025</v>
      </c>
    </row>
    <row r="1756" spans="1:6" x14ac:dyDescent="0.3">
      <c r="A1756" t="s">
        <v>368</v>
      </c>
      <c r="B1756" t="str">
        <v>SGA-PR-02-RG-04 Base de incidentes ambientales</v>
      </c>
      <c r="C1756">
        <v>0</v>
      </c>
      <c r="D1756" t="str">
        <f t="shared" si="30"/>
        <v>1</v>
      </c>
      <c r="E1756" t="s">
        <v>358</v>
      </c>
      <c r="F1756">
        <v>2025</v>
      </c>
    </row>
    <row r="1757" spans="1:6" x14ac:dyDescent="0.3">
      <c r="A1757" t="s">
        <v>368</v>
      </c>
      <c r="B1757" t="str">
        <v>Inducción y reinducción</v>
      </c>
      <c r="C1757">
        <v>0</v>
      </c>
      <c r="D1757" t="str">
        <f t="shared" si="30"/>
        <v>1</v>
      </c>
      <c r="E1757" t="s">
        <v>358</v>
      </c>
      <c r="F1757">
        <v>2025</v>
      </c>
    </row>
    <row r="1758" spans="1:6" x14ac:dyDescent="0.3">
      <c r="A1758" t="s">
        <v>368</v>
      </c>
      <c r="B1758" t="str">
        <v>Inspecciones ambiental en terreno</v>
      </c>
      <c r="C1758">
        <v>1</v>
      </c>
      <c r="D1758" t="str">
        <f t="shared" si="30"/>
        <v>0</v>
      </c>
      <c r="E1758" t="s">
        <v>358</v>
      </c>
      <c r="F1758">
        <v>2025</v>
      </c>
    </row>
    <row r="1759" spans="1:6" x14ac:dyDescent="0.3">
      <c r="A1759" t="s">
        <v>368</v>
      </c>
      <c r="B1759" t="str">
        <v>Inspecciones de kit de derrames</v>
      </c>
      <c r="C1759">
        <v>1</v>
      </c>
      <c r="D1759" t="str">
        <f t="shared" si="30"/>
        <v>0</v>
      </c>
      <c r="E1759" t="s">
        <v>358</v>
      </c>
      <c r="F1759">
        <v>2025</v>
      </c>
    </row>
    <row r="1760" spans="1:6" x14ac:dyDescent="0.3">
      <c r="A1760" t="s">
        <v>368</v>
      </c>
      <c r="B1760" t="str">
        <v>Inspecciones localivas ambientales</v>
      </c>
      <c r="C1760">
        <v>1</v>
      </c>
      <c r="D1760" t="str">
        <f t="shared" si="30"/>
        <v>0</v>
      </c>
      <c r="E1760" t="s">
        <v>358</v>
      </c>
      <c r="F1760">
        <v>2025</v>
      </c>
    </row>
    <row r="1761" spans="1:6" x14ac:dyDescent="0.3">
      <c r="A1761" t="s">
        <v>368</v>
      </c>
      <c r="B1761" t="str">
        <v>Informe del desempeño ambiental del contrato (Indicadores, practicas sostenibles, hallazgos, entre otros)</v>
      </c>
      <c r="C1761">
        <v>0</v>
      </c>
      <c r="D1761" t="str">
        <f t="shared" si="30"/>
        <v>1</v>
      </c>
      <c r="E1761" t="s">
        <v>358</v>
      </c>
      <c r="F1761">
        <v>2025</v>
      </c>
    </row>
    <row r="1762" spans="1:6" x14ac:dyDescent="0.3">
      <c r="A1762" t="s">
        <v>368</v>
      </c>
      <c r="B1762" t="str">
        <v>Comunicación del desempeño ambiental a colaboradores</v>
      </c>
      <c r="C1762">
        <v>0</v>
      </c>
      <c r="D1762" t="str">
        <f t="shared" si="30"/>
        <v>1</v>
      </c>
      <c r="E1762" t="s">
        <v>358</v>
      </c>
      <c r="F1762">
        <v>2025</v>
      </c>
    </row>
    <row r="1763" spans="1:6" x14ac:dyDescent="0.3">
      <c r="A1763" t="s">
        <v>368</v>
      </c>
      <c r="B1763" t="str">
        <v>SGA-PL-01-RG-05 Lista de chequeo de cumplimiento ambiental de proveedores (Sustancias quimicas, Saneamiento básico, Residuos peligrosos, RCD, CDA, Estaciones de servicio, Laboratorios - Cromatografia; entre otros)</v>
      </c>
      <c r="C1763">
        <v>0</v>
      </c>
      <c r="D1763" t="str">
        <f t="shared" si="30"/>
        <v>1</v>
      </c>
      <c r="E1763" t="s">
        <v>358</v>
      </c>
      <c r="F1763">
        <v>2025</v>
      </c>
    </row>
    <row r="1764" spans="1:6" x14ac:dyDescent="0.3">
      <c r="A1764" t="s">
        <v>368</v>
      </c>
      <c r="B1764" t="str">
        <v>Soportes del cumplimiento ambiental de cada proveedor</v>
      </c>
      <c r="C1764">
        <v>0</v>
      </c>
      <c r="D1764" t="str">
        <f t="shared" si="30"/>
        <v>1</v>
      </c>
      <c r="E1764" t="s">
        <v>358</v>
      </c>
      <c r="F1764">
        <v>2025</v>
      </c>
    </row>
    <row r="1765" spans="1:6" x14ac:dyDescent="0.3">
      <c r="A1765" t="s">
        <v>368</v>
      </c>
      <c r="B1765" t="str">
        <v>Seguimiento y Control Acciones Correctivas y Oportunidades de Mejora</v>
      </c>
      <c r="C1765">
        <v>0</v>
      </c>
      <c r="D1765" t="str">
        <f t="shared" si="30"/>
        <v>1</v>
      </c>
      <c r="E1765" t="s">
        <v>358</v>
      </c>
      <c r="F1765">
        <v>2025</v>
      </c>
    </row>
    <row r="1766" spans="1:6" x14ac:dyDescent="0.3">
      <c r="A1766" t="s">
        <v>368</v>
      </c>
      <c r="B1766" t="str">
        <v>Evidencias de cierre de hallazgo</v>
      </c>
      <c r="C1766">
        <v>0</v>
      </c>
      <c r="D1766" t="str">
        <f t="shared" si="30"/>
        <v>1</v>
      </c>
      <c r="E1766" t="s">
        <v>358</v>
      </c>
      <c r="F1766">
        <v>2025</v>
      </c>
    </row>
    <row r="1767" spans="1:6" x14ac:dyDescent="0.3">
      <c r="A1767" t="s">
        <v>368</v>
      </c>
      <c r="B1767" t="str">
        <v>Residuos</v>
      </c>
      <c r="C1767">
        <v>1</v>
      </c>
      <c r="D1767" t="str">
        <f t="shared" si="30"/>
        <v>0</v>
      </c>
      <c r="E1767" t="s">
        <v>358</v>
      </c>
      <c r="F1767">
        <v>2025</v>
      </c>
    </row>
    <row r="1768" spans="1:6" x14ac:dyDescent="0.3">
      <c r="A1768" t="s">
        <v>368</v>
      </c>
      <c r="B1768" t="str">
        <v>Emisiones y combustible</v>
      </c>
      <c r="C1768">
        <v>1</v>
      </c>
      <c r="D1768" t="str">
        <f t="shared" si="30"/>
        <v>0</v>
      </c>
      <c r="E1768" t="s">
        <v>358</v>
      </c>
      <c r="F1768">
        <v>2025</v>
      </c>
    </row>
    <row r="1769" spans="1:6" x14ac:dyDescent="0.3">
      <c r="A1769" t="s">
        <v>368</v>
      </c>
      <c r="B1769" t="str">
        <v>Saneamiento básico</v>
      </c>
      <c r="C1769">
        <v>0</v>
      </c>
      <c r="D1769" t="str">
        <f t="shared" si="30"/>
        <v>1</v>
      </c>
      <c r="E1769" t="s">
        <v>358</v>
      </c>
      <c r="F1769">
        <v>2025</v>
      </c>
    </row>
    <row r="1770" spans="1:6" x14ac:dyDescent="0.3">
      <c r="A1770" t="s">
        <v>368</v>
      </c>
      <c r="B1770" t="str">
        <v>Inspecciones</v>
      </c>
      <c r="C1770">
        <v>1</v>
      </c>
      <c r="D1770" t="str">
        <f t="shared" si="30"/>
        <v>0</v>
      </c>
      <c r="E1770" t="s">
        <v>358</v>
      </c>
      <c r="F1770">
        <v>2025</v>
      </c>
    </row>
    <row r="1771" spans="1:6" x14ac:dyDescent="0.3">
      <c r="A1771" t="s">
        <v>368</v>
      </c>
      <c r="B1771" t="str">
        <v>Practicas</v>
      </c>
      <c r="C1771">
        <v>1</v>
      </c>
      <c r="D1771" t="str">
        <f t="shared" si="30"/>
        <v>0</v>
      </c>
      <c r="E1771" t="s">
        <v>358</v>
      </c>
      <c r="F1771">
        <v>2025</v>
      </c>
    </row>
    <row r="1772" spans="1:6" x14ac:dyDescent="0.3">
      <c r="A1772" t="s">
        <v>368</v>
      </c>
      <c r="B1772" t="str">
        <v>Formaciones</v>
      </c>
      <c r="C1772">
        <v>1</v>
      </c>
      <c r="D1772" t="str">
        <f t="shared" si="30"/>
        <v>0</v>
      </c>
      <c r="E1772" t="s">
        <v>358</v>
      </c>
      <c r="F1772">
        <v>2025</v>
      </c>
    </row>
    <row r="1773" spans="1:6" x14ac:dyDescent="0.3">
      <c r="A1773" t="s">
        <v>368</v>
      </c>
      <c r="B1773" t="str" cm="1">
        <f t="array" ref="B1773:B1831">'LAB OIT.'!C9:C67</f>
        <v>SIG-MG-01-RG-02 Matriz DOFA</v>
      </c>
      <c r="C1773" cm="1">
        <f t="array" ref="C1773:C1831">'LAB OIT.'!J9:J67</f>
        <v>1</v>
      </c>
      <c r="D1773" t="str">
        <f t="shared" ref="D1773:D1831" si="31">IF(C1773=1,"0","1")</f>
        <v>0</v>
      </c>
      <c r="E1773" t="s">
        <v>359</v>
      </c>
      <c r="F1773">
        <v>2025</v>
      </c>
    </row>
    <row r="1774" spans="1:6" x14ac:dyDescent="0.3">
      <c r="A1774" t="s">
        <v>368</v>
      </c>
      <c r="B1774" t="str">
        <v>Matriz de partes interesadas</v>
      </c>
      <c r="C1774">
        <v>1</v>
      </c>
      <c r="D1774" t="str">
        <f t="shared" si="31"/>
        <v>0</v>
      </c>
      <c r="E1774" t="s">
        <v>359</v>
      </c>
      <c r="F1774">
        <v>2025</v>
      </c>
    </row>
    <row r="1775" spans="1:6" x14ac:dyDescent="0.3">
      <c r="A1775" t="s">
        <v>368</v>
      </c>
      <c r="B1775" t="str">
        <v>Matriz de riesgos y oportunidades</v>
      </c>
      <c r="C1775">
        <v>1</v>
      </c>
      <c r="D1775" t="str">
        <f t="shared" si="31"/>
        <v>0</v>
      </c>
      <c r="E1775" t="s">
        <v>359</v>
      </c>
      <c r="F1775">
        <v>2025</v>
      </c>
    </row>
    <row r="1776" spans="1:6" x14ac:dyDescent="0.3">
      <c r="A1776" t="s">
        <v>368</v>
      </c>
      <c r="B1776" t="str">
        <v>Matriz de identificación de aspectos e impactos ambientales</v>
      </c>
      <c r="C1776">
        <v>1</v>
      </c>
      <c r="D1776" t="str">
        <f t="shared" si="31"/>
        <v>0</v>
      </c>
      <c r="E1776" t="s">
        <v>359</v>
      </c>
      <c r="F1776">
        <v>2025</v>
      </c>
    </row>
    <row r="1777" spans="1:6" x14ac:dyDescent="0.3">
      <c r="A1777" t="s">
        <v>368</v>
      </c>
      <c r="B1777" t="str">
        <v>Divulgación de la Matriz de identificación de aspectos e impactos ambientales</v>
      </c>
      <c r="C1777">
        <v>1</v>
      </c>
      <c r="D1777" t="str">
        <f t="shared" si="31"/>
        <v>0</v>
      </c>
      <c r="E1777" t="s">
        <v>359</v>
      </c>
      <c r="F1777">
        <v>2025</v>
      </c>
    </row>
    <row r="1778" spans="1:6" x14ac:dyDescent="0.3">
      <c r="A1778" t="s">
        <v>368</v>
      </c>
      <c r="B1778" t="str">
        <v>Presupuesto para la implementación del Sistema de Gestión Ambiental</v>
      </c>
      <c r="C1778">
        <v>1</v>
      </c>
      <c r="D1778" t="str">
        <f t="shared" si="31"/>
        <v>0</v>
      </c>
      <c r="E1778" t="s">
        <v>359</v>
      </c>
      <c r="F1778">
        <v>2025</v>
      </c>
    </row>
    <row r="1779" spans="1:6" x14ac:dyDescent="0.3">
      <c r="A1779" t="s">
        <v>368</v>
      </c>
      <c r="B1779" t="str">
        <v>Matriz de comunicaciones externas</v>
      </c>
      <c r="C1779">
        <v>1</v>
      </c>
      <c r="D1779" t="str">
        <f t="shared" si="31"/>
        <v>0</v>
      </c>
      <c r="E1779" t="s">
        <v>359</v>
      </c>
      <c r="F1779">
        <v>2025</v>
      </c>
    </row>
    <row r="1780" spans="1:6" x14ac:dyDescent="0.3">
      <c r="A1780" t="s">
        <v>368</v>
      </c>
      <c r="B1780" t="str">
        <v>Verificación de las instalaciones del centro de acopio</v>
      </c>
      <c r="C1780">
        <v>1</v>
      </c>
      <c r="D1780" t="str">
        <f t="shared" si="31"/>
        <v>0</v>
      </c>
      <c r="E1780" t="s">
        <v>359</v>
      </c>
      <c r="F1780">
        <v>2025</v>
      </c>
    </row>
    <row r="1781" spans="1:6" x14ac:dyDescent="0.3">
      <c r="A1781" t="s">
        <v>368</v>
      </c>
      <c r="B1781" t="str">
        <v xml:space="preserve">Aforo de residuos ordinarios </v>
      </c>
      <c r="C1781">
        <v>1</v>
      </c>
      <c r="D1781" t="str">
        <f t="shared" si="31"/>
        <v>0</v>
      </c>
      <c r="E1781" t="s">
        <v>359</v>
      </c>
      <c r="F1781">
        <v>2025</v>
      </c>
    </row>
    <row r="1782" spans="1:6" x14ac:dyDescent="0.3">
      <c r="A1782" t="s">
        <v>368</v>
      </c>
      <c r="B1782" t="str">
        <v>Orden y aseo del centro de acopio</v>
      </c>
      <c r="C1782">
        <v>1</v>
      </c>
      <c r="D1782" t="str">
        <f t="shared" si="31"/>
        <v>0</v>
      </c>
      <c r="E1782" t="s">
        <v>359</v>
      </c>
      <c r="F1782">
        <v>2025</v>
      </c>
    </row>
    <row r="1783" spans="1:6" x14ac:dyDescent="0.3">
      <c r="A1783" t="s">
        <v>368</v>
      </c>
      <c r="B1783" t="str">
        <v>Recolección de residuos aprovechables (SGA-PM-01-RG-02 Venta de material reciclable y/o donación)</v>
      </c>
      <c r="C1783">
        <v>0</v>
      </c>
      <c r="D1783" t="str">
        <f t="shared" si="31"/>
        <v>1</v>
      </c>
      <c r="E1783" t="s">
        <v>359</v>
      </c>
      <c r="F1783">
        <v>2025</v>
      </c>
    </row>
    <row r="1784" spans="1:6" x14ac:dyDescent="0.3">
      <c r="A1784" t="s">
        <v>368</v>
      </c>
      <c r="B1784" t="str">
        <v xml:space="preserve">Licencias de empresas de recolección , transporte y disposición de residuos peligrosos </v>
      </c>
      <c r="C1784">
        <v>1</v>
      </c>
      <c r="D1784" t="str">
        <f t="shared" si="31"/>
        <v>0</v>
      </c>
      <c r="E1784" t="s">
        <v>359</v>
      </c>
      <c r="F1784">
        <v>2025</v>
      </c>
    </row>
    <row r="1785" spans="1:6" x14ac:dyDescent="0.3">
      <c r="A1785" t="s">
        <v>368</v>
      </c>
      <c r="B1785" t="str">
        <v>Recoleccción de residuos peligrosos (SGA-PL-02-RG-01 Entrega y verificación  de residuos peligrosos)</v>
      </c>
      <c r="C1785">
        <v>0</v>
      </c>
      <c r="D1785" t="str">
        <f t="shared" si="31"/>
        <v>1</v>
      </c>
      <c r="E1785" t="s">
        <v>359</v>
      </c>
      <c r="F1785">
        <v>2025</v>
      </c>
    </row>
    <row r="1786" spans="1:6" x14ac:dyDescent="0.3">
      <c r="A1786" t="s">
        <v>368</v>
      </c>
      <c r="B1786" t="str">
        <v>Manifiestos de carga</v>
      </c>
      <c r="C1786">
        <v>0</v>
      </c>
      <c r="D1786" t="str">
        <f t="shared" si="31"/>
        <v>1</v>
      </c>
      <c r="E1786" t="s">
        <v>359</v>
      </c>
      <c r="F1786">
        <v>2025</v>
      </c>
    </row>
    <row r="1787" spans="1:6" x14ac:dyDescent="0.3">
      <c r="A1787" t="s">
        <v>368</v>
      </c>
      <c r="B1787" t="str">
        <v xml:space="preserve">Recolección de aguas residuales de baños portatiles </v>
      </c>
      <c r="C1787">
        <v>0</v>
      </c>
      <c r="D1787" t="str">
        <f t="shared" si="31"/>
        <v>1</v>
      </c>
      <c r="E1787" t="s">
        <v>359</v>
      </c>
      <c r="F1787">
        <v>2025</v>
      </c>
    </row>
    <row r="1788" spans="1:6" x14ac:dyDescent="0.3">
      <c r="A1788" t="s">
        <v>368</v>
      </c>
      <c r="B1788" t="str">
        <v>Actualización del registro SGA-PM-01-RG-01 Control de generación y disposición de residuos</v>
      </c>
      <c r="C1788">
        <v>1</v>
      </c>
      <c r="D1788" t="str">
        <f t="shared" si="31"/>
        <v>0</v>
      </c>
      <c r="E1788" t="s">
        <v>359</v>
      </c>
      <c r="F1788">
        <v>2025</v>
      </c>
    </row>
    <row r="1789" spans="1:6" x14ac:dyDescent="0.3">
      <c r="A1789" t="s">
        <v>368</v>
      </c>
      <c r="B1789" t="str">
        <v xml:space="preserve">Licencias y certificados de disposición final de los talleres que realizan mantenimiento a los vehiculos </v>
      </c>
      <c r="C1789">
        <v>0</v>
      </c>
      <c r="D1789" t="str">
        <f t="shared" si="31"/>
        <v>1</v>
      </c>
      <c r="E1789" t="s">
        <v>359</v>
      </c>
      <c r="F1789">
        <v>2025</v>
      </c>
    </row>
    <row r="1790" spans="1:6" x14ac:dyDescent="0.3">
      <c r="A1790" t="s">
        <v>368</v>
      </c>
      <c r="B1790" t="str">
        <v>Control de plagas (roedores)</v>
      </c>
      <c r="C1790">
        <v>0</v>
      </c>
      <c r="D1790" t="str">
        <f t="shared" si="31"/>
        <v>1</v>
      </c>
      <c r="E1790" t="s">
        <v>359</v>
      </c>
      <c r="F1790">
        <v>2025</v>
      </c>
    </row>
    <row r="1791" spans="1:6" x14ac:dyDescent="0.3">
      <c r="A1791" t="s">
        <v>368</v>
      </c>
      <c r="B1791" t="str">
        <v>Fumigación general (Vectores)</v>
      </c>
      <c r="C1791">
        <v>1</v>
      </c>
      <c r="D1791" t="str">
        <f t="shared" si="31"/>
        <v>0</v>
      </c>
      <c r="E1791" t="s">
        <v>359</v>
      </c>
      <c r="F1791">
        <v>2025</v>
      </c>
    </row>
    <row r="1792" spans="1:6" x14ac:dyDescent="0.3">
      <c r="A1792" t="s">
        <v>368</v>
      </c>
      <c r="B1792" t="str">
        <v>Lavado de tanques</v>
      </c>
      <c r="C1792">
        <v>1</v>
      </c>
      <c r="D1792" t="str">
        <f t="shared" si="31"/>
        <v>0</v>
      </c>
      <c r="E1792" t="s">
        <v>359</v>
      </c>
      <c r="F1792">
        <v>2025</v>
      </c>
    </row>
    <row r="1793" spans="1:6" x14ac:dyDescent="0.3">
      <c r="A1793" t="s">
        <v>368</v>
      </c>
      <c r="B1793" t="str">
        <v>Análisis e informe de agua potable (Laboratorio acreditado por el IDEAM)</v>
      </c>
      <c r="C1793">
        <v>0</v>
      </c>
      <c r="D1793" t="str">
        <f t="shared" si="31"/>
        <v>1</v>
      </c>
      <c r="E1793" t="s">
        <v>359</v>
      </c>
      <c r="F1793">
        <v>2025</v>
      </c>
    </row>
    <row r="1794" spans="1:6" x14ac:dyDescent="0.3">
      <c r="A1794" t="s">
        <v>368</v>
      </c>
      <c r="B1794" t="str">
        <v>Mantenimiento de los filtros de agua de las instalaciones de la sede</v>
      </c>
      <c r="C1794">
        <v>1</v>
      </c>
      <c r="D1794" t="str">
        <f t="shared" si="31"/>
        <v>0</v>
      </c>
      <c r="E1794" t="s">
        <v>359</v>
      </c>
      <c r="F1794">
        <v>2025</v>
      </c>
    </row>
    <row r="1795" spans="1:6" x14ac:dyDescent="0.3">
      <c r="A1795" t="s">
        <v>368</v>
      </c>
      <c r="B1795" t="str">
        <v>Proyectos para la disminuación del impacto ambiental</v>
      </c>
      <c r="C1795">
        <v>0</v>
      </c>
      <c r="D1795" t="str">
        <f t="shared" si="31"/>
        <v>1</v>
      </c>
      <c r="E1795" t="s">
        <v>359</v>
      </c>
      <c r="F1795">
        <v>2025</v>
      </c>
    </row>
    <row r="1796" spans="1:6" x14ac:dyDescent="0.3">
      <c r="A1796" t="s">
        <v>368</v>
      </c>
      <c r="B1796" t="str">
        <v>Campañas de toma de conciencia en el contrato</v>
      </c>
      <c r="C1796">
        <v>0</v>
      </c>
      <c r="D1796" t="str">
        <f t="shared" si="31"/>
        <v>1</v>
      </c>
      <c r="E1796" t="s">
        <v>359</v>
      </c>
      <c r="F1796">
        <v>2025</v>
      </c>
    </row>
    <row r="1797" spans="1:6" x14ac:dyDescent="0.3">
      <c r="A1797" t="s">
        <v>368</v>
      </c>
      <c r="B1797" t="str">
        <v>Charlas o divulgaciones en temas ambientales</v>
      </c>
      <c r="C1797">
        <v>1</v>
      </c>
      <c r="D1797" t="str">
        <f t="shared" si="31"/>
        <v>0</v>
      </c>
      <c r="E1797" t="s">
        <v>359</v>
      </c>
      <c r="F1797">
        <v>2025</v>
      </c>
    </row>
    <row r="1798" spans="1:6" x14ac:dyDescent="0.3">
      <c r="A1798" t="s">
        <v>368</v>
      </c>
      <c r="B1798" t="str">
        <v>Verificación de las revisiones tecnicomecanica de los vehiculos</v>
      </c>
      <c r="C1798">
        <v>1</v>
      </c>
      <c r="D1798" t="str">
        <f t="shared" si="31"/>
        <v>0</v>
      </c>
      <c r="E1798" t="s">
        <v>359</v>
      </c>
      <c r="F1798">
        <v>2025</v>
      </c>
    </row>
    <row r="1799" spans="1:6" x14ac:dyDescent="0.3">
      <c r="A1799" t="s">
        <v>368</v>
      </c>
      <c r="B1799" t="str">
        <v>Verificaciones de las revisiones tecnicomecanicas de las motos</v>
      </c>
      <c r="C1799">
        <v>1</v>
      </c>
      <c r="D1799" t="str">
        <f t="shared" si="31"/>
        <v>0</v>
      </c>
      <c r="E1799" t="s">
        <v>359</v>
      </c>
      <c r="F1799">
        <v>2025</v>
      </c>
    </row>
    <row r="1800" spans="1:6" x14ac:dyDescent="0.3">
      <c r="A1800" t="s">
        <v>368</v>
      </c>
      <c r="B1800" t="str">
        <v>Revisión de la información en la plataforma CAMPRO</v>
      </c>
      <c r="C1800">
        <v>1</v>
      </c>
      <c r="D1800" t="str">
        <f t="shared" si="31"/>
        <v>0</v>
      </c>
      <c r="E1800" t="s">
        <v>359</v>
      </c>
      <c r="F1800">
        <v>2025</v>
      </c>
    </row>
    <row r="1801" spans="1:6" x14ac:dyDescent="0.3">
      <c r="A1801" t="s">
        <v>368</v>
      </c>
      <c r="B1801" t="str">
        <v>Certificación ambiental para la habilitación de centros de diagnostico automotor - CDA</v>
      </c>
      <c r="C1801">
        <v>0</v>
      </c>
      <c r="D1801" t="str">
        <f t="shared" si="31"/>
        <v>1</v>
      </c>
      <c r="E1801" t="s">
        <v>359</v>
      </c>
      <c r="F1801">
        <v>2025</v>
      </c>
    </row>
    <row r="1802" spans="1:6" x14ac:dyDescent="0.3">
      <c r="A1802" t="s">
        <v>368</v>
      </c>
      <c r="B1802" t="str">
        <v>Combustibles</v>
      </c>
      <c r="C1802">
        <v>0</v>
      </c>
      <c r="D1802" t="str">
        <f t="shared" si="31"/>
        <v>1</v>
      </c>
      <c r="E1802" t="s">
        <v>359</v>
      </c>
      <c r="F1802">
        <v>2025</v>
      </c>
    </row>
    <row r="1803" spans="1:6" x14ac:dyDescent="0.3">
      <c r="A1803" t="s">
        <v>368</v>
      </c>
      <c r="B1803" t="str">
        <v>SSL-PM-02-RG-01 Matriz de Identificación sustancia quimica</v>
      </c>
      <c r="C1803">
        <v>1</v>
      </c>
      <c r="D1803" t="str">
        <f t="shared" si="31"/>
        <v>0</v>
      </c>
      <c r="E1803" t="s">
        <v>359</v>
      </c>
      <c r="F1803">
        <v>2025</v>
      </c>
    </row>
    <row r="1804" spans="1:6" x14ac:dyDescent="0.3">
      <c r="A1804" t="s">
        <v>368</v>
      </c>
      <c r="B1804" t="str">
        <v>Matriz de compatibilidad de acuerdo a las sustancias quimicas que se manejan</v>
      </c>
      <c r="C1804">
        <v>1</v>
      </c>
      <c r="D1804" t="str">
        <f t="shared" si="31"/>
        <v>0</v>
      </c>
      <c r="E1804" t="s">
        <v>359</v>
      </c>
      <c r="F1804">
        <v>2025</v>
      </c>
    </row>
    <row r="1805" spans="1:6" x14ac:dyDescent="0.3">
      <c r="A1805" t="s">
        <v>368</v>
      </c>
      <c r="B1805" t="str">
        <v>Verificación del almacenamiento de las sustancias quimicas de acuerdo al Sistema Globalmente Armonizado (Registro fotografico)</v>
      </c>
      <c r="C1805">
        <v>0</v>
      </c>
      <c r="D1805" t="str">
        <f t="shared" si="31"/>
        <v>1</v>
      </c>
      <c r="E1805" t="s">
        <v>359</v>
      </c>
      <c r="F1805">
        <v>2025</v>
      </c>
    </row>
    <row r="1806" spans="1:6" x14ac:dyDescent="0.3">
      <c r="A1806" t="s">
        <v>368</v>
      </c>
      <c r="B1806" t="str">
        <v>SSL-PM-02-RG-02 Etiquetado de las sustancias quimicas en la sede del proyecto (Servicios generales, almacen, TI, entre otras). (Registro fotografico)</v>
      </c>
      <c r="C1806">
        <v>1</v>
      </c>
      <c r="D1806" t="str">
        <f t="shared" si="31"/>
        <v>0</v>
      </c>
      <c r="E1806" t="s">
        <v>359</v>
      </c>
      <c r="F1806">
        <v>2025</v>
      </c>
    </row>
    <row r="1807" spans="1:6" x14ac:dyDescent="0.3">
      <c r="A1807" t="s">
        <v>368</v>
      </c>
      <c r="B1807" t="str">
        <v>Fichas de seguridad que se utilizan en el proyecto (Resolución 773 de 2021 - Decreto 1496 del 2018  y que cumplan de acuerdo a la NTC 4435)</v>
      </c>
      <c r="C1807">
        <v>1</v>
      </c>
      <c r="D1807" t="str">
        <f t="shared" si="31"/>
        <v>0</v>
      </c>
      <c r="E1807" t="s">
        <v>359</v>
      </c>
      <c r="F1807">
        <v>2025</v>
      </c>
    </row>
    <row r="1808" spans="1:6" x14ac:dyDescent="0.3">
      <c r="A1808" t="s">
        <v>368</v>
      </c>
      <c r="B1808" t="str">
        <v xml:space="preserve">SSL-PM-02-RG-02 Etiquetado de las sustancias quimicas en los vehiculos del proyecto  </v>
      </c>
      <c r="C1808">
        <v>0</v>
      </c>
      <c r="D1808" t="str">
        <f t="shared" si="31"/>
        <v>1</v>
      </c>
      <c r="E1808" t="s">
        <v>359</v>
      </c>
      <c r="F1808">
        <v>2025</v>
      </c>
    </row>
    <row r="1809" spans="1:6" x14ac:dyDescent="0.3">
      <c r="A1809" t="s">
        <v>368</v>
      </c>
      <c r="B1809" t="str">
        <v>SSL-PM-02-RG-03 Tarjeta de emergencia (para el transporte de sustancias quimicas)</v>
      </c>
      <c r="C1809">
        <v>0</v>
      </c>
      <c r="D1809" t="str">
        <f t="shared" si="31"/>
        <v>1</v>
      </c>
      <c r="E1809" t="s">
        <v>359</v>
      </c>
      <c r="F1809">
        <v>2025</v>
      </c>
    </row>
    <row r="1810" spans="1:6" x14ac:dyDescent="0.3">
      <c r="A1810" t="s">
        <v>368</v>
      </c>
      <c r="B1810" t="str">
        <v>Cumplimiento al rotulado de los vehiculos que transportan sustancias (Decreto 1609/2002)</v>
      </c>
      <c r="C1810">
        <v>0</v>
      </c>
      <c r="D1810" t="str">
        <f t="shared" si="31"/>
        <v>1</v>
      </c>
      <c r="E1810" t="s">
        <v>359</v>
      </c>
      <c r="F1810">
        <v>2025</v>
      </c>
    </row>
    <row r="1811" spans="1:6" x14ac:dyDescent="0.3">
      <c r="A1811" t="s">
        <v>368</v>
      </c>
      <c r="B1811" t="str">
        <v>SSL-PM-14-RG-05 Guion para el desarrollo del simulacro</v>
      </c>
      <c r="C1811">
        <v>0</v>
      </c>
      <c r="D1811" t="str">
        <f t="shared" si="31"/>
        <v>1</v>
      </c>
      <c r="E1811" t="s">
        <v>359</v>
      </c>
      <c r="F1811">
        <v>2025</v>
      </c>
    </row>
    <row r="1812" spans="1:6" x14ac:dyDescent="0.3">
      <c r="A1812" t="s">
        <v>368</v>
      </c>
      <c r="B1812" t="str">
        <v>SGA-PR-02-RG-03 Informe de simulacro de emergencias ambientales.</v>
      </c>
      <c r="C1812">
        <v>0</v>
      </c>
      <c r="D1812" t="str">
        <f t="shared" si="31"/>
        <v>1</v>
      </c>
      <c r="E1812" t="s">
        <v>359</v>
      </c>
      <c r="F1812">
        <v>2025</v>
      </c>
    </row>
    <row r="1813" spans="1:6" x14ac:dyDescent="0.3">
      <c r="A1813" t="s">
        <v>368</v>
      </c>
      <c r="B1813" t="str">
        <v>Documento donde se establece los PONS aplicables al contrato</v>
      </c>
      <c r="C1813">
        <v>0</v>
      </c>
      <c r="D1813" t="str">
        <f t="shared" si="31"/>
        <v>1</v>
      </c>
      <c r="E1813" t="s">
        <v>359</v>
      </c>
      <c r="F1813">
        <v>2025</v>
      </c>
    </row>
    <row r="1814" spans="1:6" x14ac:dyDescent="0.3">
      <c r="A1814" t="s">
        <v>368</v>
      </c>
      <c r="B1814" t="str">
        <v>SGA-PR-02-RG-02 Investigación de causalidad de emergencias ambientales</v>
      </c>
      <c r="C1814">
        <v>0</v>
      </c>
      <c r="D1814" t="str">
        <f t="shared" si="31"/>
        <v>1</v>
      </c>
      <c r="E1814" t="s">
        <v>359</v>
      </c>
      <c r="F1814">
        <v>2025</v>
      </c>
    </row>
    <row r="1815" spans="1:6" x14ac:dyDescent="0.3">
      <c r="A1815" t="s">
        <v>368</v>
      </c>
      <c r="B1815" t="str">
        <v>SGA-PR-02-RG-04 Base de incidentes ambientales</v>
      </c>
      <c r="C1815">
        <v>0</v>
      </c>
      <c r="D1815" t="str">
        <f t="shared" si="31"/>
        <v>1</v>
      </c>
      <c r="E1815" t="s">
        <v>359</v>
      </c>
      <c r="F1815">
        <v>2025</v>
      </c>
    </row>
    <row r="1816" spans="1:6" x14ac:dyDescent="0.3">
      <c r="A1816" t="s">
        <v>368</v>
      </c>
      <c r="B1816" t="str">
        <v>Inducción y reinducción</v>
      </c>
      <c r="C1816">
        <v>0</v>
      </c>
      <c r="D1816" t="str">
        <f t="shared" si="31"/>
        <v>1</v>
      </c>
      <c r="E1816" t="s">
        <v>359</v>
      </c>
      <c r="F1816">
        <v>2025</v>
      </c>
    </row>
    <row r="1817" spans="1:6" x14ac:dyDescent="0.3">
      <c r="A1817" t="s">
        <v>368</v>
      </c>
      <c r="B1817" t="str">
        <v>Inspecciones ambiental en terreno</v>
      </c>
      <c r="C1817">
        <v>1</v>
      </c>
      <c r="D1817" t="str">
        <f t="shared" si="31"/>
        <v>0</v>
      </c>
      <c r="E1817" t="s">
        <v>359</v>
      </c>
      <c r="F1817">
        <v>2025</v>
      </c>
    </row>
    <row r="1818" spans="1:6" x14ac:dyDescent="0.3">
      <c r="A1818" t="s">
        <v>368</v>
      </c>
      <c r="B1818" t="str">
        <v>Inspecciones de kit de derrames</v>
      </c>
      <c r="C1818">
        <v>0</v>
      </c>
      <c r="D1818" t="str">
        <f t="shared" si="31"/>
        <v>1</v>
      </c>
      <c r="E1818" t="s">
        <v>359</v>
      </c>
      <c r="F1818">
        <v>2025</v>
      </c>
    </row>
    <row r="1819" spans="1:6" x14ac:dyDescent="0.3">
      <c r="A1819" t="s">
        <v>368</v>
      </c>
      <c r="B1819" t="str">
        <v>Inspecciones localivas ambientales</v>
      </c>
      <c r="C1819">
        <v>0</v>
      </c>
      <c r="D1819" t="str">
        <f t="shared" si="31"/>
        <v>1</v>
      </c>
      <c r="E1819" t="s">
        <v>359</v>
      </c>
      <c r="F1819">
        <v>2025</v>
      </c>
    </row>
    <row r="1820" spans="1:6" x14ac:dyDescent="0.3">
      <c r="A1820" t="s">
        <v>368</v>
      </c>
      <c r="B1820" t="str">
        <v>Informe del desempeño ambiental del contrato (Indicadores, practicas sostenibles, hallazgos, entre otros)</v>
      </c>
      <c r="C1820">
        <v>1</v>
      </c>
      <c r="D1820" t="str">
        <f t="shared" si="31"/>
        <v>0</v>
      </c>
      <c r="E1820" t="s">
        <v>359</v>
      </c>
      <c r="F1820">
        <v>2025</v>
      </c>
    </row>
    <row r="1821" spans="1:6" x14ac:dyDescent="0.3">
      <c r="A1821" t="s">
        <v>368</v>
      </c>
      <c r="B1821" t="str">
        <v>Comunicación del desempeño ambiental a colaboradores</v>
      </c>
      <c r="C1821">
        <v>1</v>
      </c>
      <c r="D1821" t="str">
        <f t="shared" si="31"/>
        <v>0</v>
      </c>
      <c r="E1821" t="s">
        <v>359</v>
      </c>
      <c r="F1821">
        <v>2025</v>
      </c>
    </row>
    <row r="1822" spans="1:6" x14ac:dyDescent="0.3">
      <c r="A1822" t="s">
        <v>368</v>
      </c>
      <c r="B1822" t="str">
        <v>SGA-PL-01-RG-05 Lista de chequeo de cumplimiento ambiental de proveedores (Sustancias quimicas, Saneamiento básico, Residuos peligrosos, RCD, CDA, Estaciones de servicio, Laboratorios - Cromatografia; entre otros)</v>
      </c>
      <c r="C1822">
        <v>0</v>
      </c>
      <c r="D1822" t="str">
        <f t="shared" si="31"/>
        <v>1</v>
      </c>
      <c r="E1822" t="s">
        <v>359</v>
      </c>
      <c r="F1822">
        <v>2025</v>
      </c>
    </row>
    <row r="1823" spans="1:6" x14ac:dyDescent="0.3">
      <c r="A1823" t="s">
        <v>368</v>
      </c>
      <c r="B1823" t="str">
        <v>Soportes del cumplimiento ambiental de cada proveedor</v>
      </c>
      <c r="C1823">
        <v>0</v>
      </c>
      <c r="D1823" t="str">
        <f t="shared" si="31"/>
        <v>1</v>
      </c>
      <c r="E1823" t="s">
        <v>359</v>
      </c>
      <c r="F1823">
        <v>2025</v>
      </c>
    </row>
    <row r="1824" spans="1:6" x14ac:dyDescent="0.3">
      <c r="A1824" t="s">
        <v>368</v>
      </c>
      <c r="B1824" t="str">
        <v>Seguimiento y Control Acciones Correctivas y Oportunidades de Mejora</v>
      </c>
      <c r="C1824">
        <v>0</v>
      </c>
      <c r="D1824" t="str">
        <f t="shared" si="31"/>
        <v>1</v>
      </c>
      <c r="E1824" t="s">
        <v>359</v>
      </c>
      <c r="F1824">
        <v>2025</v>
      </c>
    </row>
    <row r="1825" spans="1:6" x14ac:dyDescent="0.3">
      <c r="A1825" t="s">
        <v>368</v>
      </c>
      <c r="B1825" t="str">
        <v>Evidencias de cierre de hallazgo</v>
      </c>
      <c r="C1825">
        <v>0</v>
      </c>
      <c r="D1825" t="str">
        <f t="shared" si="31"/>
        <v>1</v>
      </c>
      <c r="E1825" t="s">
        <v>359</v>
      </c>
      <c r="F1825">
        <v>2025</v>
      </c>
    </row>
    <row r="1826" spans="1:6" x14ac:dyDescent="0.3">
      <c r="A1826" t="s">
        <v>368</v>
      </c>
      <c r="B1826" t="str">
        <v>Residuos</v>
      </c>
      <c r="C1826">
        <v>0</v>
      </c>
      <c r="D1826" t="str">
        <f t="shared" si="31"/>
        <v>1</v>
      </c>
      <c r="E1826" t="s">
        <v>359</v>
      </c>
      <c r="F1826">
        <v>2025</v>
      </c>
    </row>
    <row r="1827" spans="1:6" x14ac:dyDescent="0.3">
      <c r="A1827" t="s">
        <v>368</v>
      </c>
      <c r="B1827" t="str">
        <v>Emisiones y combustible</v>
      </c>
      <c r="C1827">
        <v>0</v>
      </c>
      <c r="D1827" t="str">
        <f t="shared" si="31"/>
        <v>1</v>
      </c>
      <c r="E1827" t="s">
        <v>359</v>
      </c>
      <c r="F1827">
        <v>2025</v>
      </c>
    </row>
    <row r="1828" spans="1:6" x14ac:dyDescent="0.3">
      <c r="A1828" t="s">
        <v>368</v>
      </c>
      <c r="B1828" t="str">
        <v>Saneamiento básico</v>
      </c>
      <c r="C1828">
        <v>0</v>
      </c>
      <c r="D1828" t="str">
        <f t="shared" si="31"/>
        <v>1</v>
      </c>
      <c r="E1828" t="s">
        <v>359</v>
      </c>
      <c r="F1828">
        <v>2025</v>
      </c>
    </row>
    <row r="1829" spans="1:6" x14ac:dyDescent="0.3">
      <c r="A1829" t="s">
        <v>368</v>
      </c>
      <c r="B1829" t="str">
        <v>Inspecciones</v>
      </c>
      <c r="C1829">
        <v>0</v>
      </c>
      <c r="D1829" t="str">
        <f t="shared" si="31"/>
        <v>1</v>
      </c>
      <c r="E1829" t="s">
        <v>359</v>
      </c>
      <c r="F1829">
        <v>2025</v>
      </c>
    </row>
    <row r="1830" spans="1:6" x14ac:dyDescent="0.3">
      <c r="A1830" t="s">
        <v>368</v>
      </c>
      <c r="B1830" t="str">
        <v>Practicas</v>
      </c>
      <c r="C1830">
        <v>1</v>
      </c>
      <c r="D1830" t="str">
        <f t="shared" si="31"/>
        <v>0</v>
      </c>
      <c r="E1830" t="s">
        <v>359</v>
      </c>
      <c r="F1830">
        <v>2025</v>
      </c>
    </row>
    <row r="1831" spans="1:6" x14ac:dyDescent="0.3">
      <c r="A1831" t="s">
        <v>368</v>
      </c>
      <c r="B1831" t="str">
        <v>Formaciones</v>
      </c>
      <c r="C1831">
        <v>0</v>
      </c>
      <c r="D1831" t="str">
        <f t="shared" si="31"/>
        <v>1</v>
      </c>
      <c r="E1831" t="s">
        <v>359</v>
      </c>
      <c r="F1831">
        <v>2025</v>
      </c>
    </row>
    <row r="1832" spans="1:6" x14ac:dyDescent="0.3">
      <c r="A1832" t="s">
        <v>368</v>
      </c>
      <c r="B1832" t="str" cm="1">
        <f t="array" ref="B1832:B1890">'LAB OIT.'!C9:C67</f>
        <v>SIG-MG-01-RG-02 Matriz DOFA</v>
      </c>
      <c r="C1832" cm="1">
        <f t="array" ref="C1832:C1890">'LAB OIT.'!K9:K67</f>
        <v>1</v>
      </c>
      <c r="D1832" t="str">
        <f t="shared" ref="D1832:D1891" si="32">IF(C1832=1,"0","1")</f>
        <v>0</v>
      </c>
      <c r="E1832" t="s">
        <v>361</v>
      </c>
      <c r="F1832">
        <v>2025</v>
      </c>
    </row>
    <row r="1833" spans="1:6" x14ac:dyDescent="0.3">
      <c r="A1833" t="s">
        <v>368</v>
      </c>
      <c r="B1833" t="str">
        <v>Matriz de partes interesadas</v>
      </c>
      <c r="C1833">
        <v>1</v>
      </c>
      <c r="D1833" t="str">
        <f t="shared" si="32"/>
        <v>0</v>
      </c>
      <c r="E1833" t="s">
        <v>361</v>
      </c>
      <c r="F1833">
        <v>2025</v>
      </c>
    </row>
    <row r="1834" spans="1:6" x14ac:dyDescent="0.3">
      <c r="A1834" t="s">
        <v>368</v>
      </c>
      <c r="B1834" t="str">
        <v>Matriz de riesgos y oportunidades</v>
      </c>
      <c r="C1834">
        <v>1</v>
      </c>
      <c r="D1834" t="str">
        <f t="shared" si="32"/>
        <v>0</v>
      </c>
      <c r="E1834" t="s">
        <v>361</v>
      </c>
      <c r="F1834">
        <v>2025</v>
      </c>
    </row>
    <row r="1835" spans="1:6" x14ac:dyDescent="0.3">
      <c r="A1835" t="s">
        <v>368</v>
      </c>
      <c r="B1835" t="str">
        <v>Matriz de identificación de aspectos e impactos ambientales</v>
      </c>
      <c r="C1835">
        <v>1</v>
      </c>
      <c r="D1835" t="str">
        <f t="shared" si="32"/>
        <v>0</v>
      </c>
      <c r="E1835" t="s">
        <v>361</v>
      </c>
      <c r="F1835">
        <v>2025</v>
      </c>
    </row>
    <row r="1836" spans="1:6" x14ac:dyDescent="0.3">
      <c r="A1836" t="s">
        <v>368</v>
      </c>
      <c r="B1836" t="str">
        <v>Divulgación de la Matriz de identificación de aspectos e impactos ambientales</v>
      </c>
      <c r="C1836">
        <v>1</v>
      </c>
      <c r="D1836" t="str">
        <f t="shared" si="32"/>
        <v>0</v>
      </c>
      <c r="E1836" t="s">
        <v>361</v>
      </c>
      <c r="F1836">
        <v>2025</v>
      </c>
    </row>
    <row r="1837" spans="1:6" x14ac:dyDescent="0.3">
      <c r="A1837" t="s">
        <v>368</v>
      </c>
      <c r="B1837" t="str">
        <v>Presupuesto para la implementación del Sistema de Gestión Ambiental</v>
      </c>
      <c r="C1837">
        <v>1</v>
      </c>
      <c r="D1837" t="str">
        <f t="shared" si="32"/>
        <v>0</v>
      </c>
      <c r="E1837" t="s">
        <v>361</v>
      </c>
      <c r="F1837">
        <v>2025</v>
      </c>
    </row>
    <row r="1838" spans="1:6" x14ac:dyDescent="0.3">
      <c r="A1838" t="s">
        <v>368</v>
      </c>
      <c r="B1838" t="str">
        <v>Matriz de comunicaciones externas</v>
      </c>
      <c r="C1838">
        <v>1</v>
      </c>
      <c r="D1838" t="str">
        <f t="shared" si="32"/>
        <v>0</v>
      </c>
      <c r="E1838" t="s">
        <v>361</v>
      </c>
      <c r="F1838">
        <v>2025</v>
      </c>
    </row>
    <row r="1839" spans="1:6" x14ac:dyDescent="0.3">
      <c r="A1839" t="s">
        <v>368</v>
      </c>
      <c r="B1839" t="str">
        <v>Verificación de las instalaciones del centro de acopio</v>
      </c>
      <c r="C1839">
        <v>1</v>
      </c>
      <c r="D1839" t="str">
        <f t="shared" si="32"/>
        <v>0</v>
      </c>
      <c r="E1839" t="s">
        <v>361</v>
      </c>
      <c r="F1839">
        <v>2025</v>
      </c>
    </row>
    <row r="1840" spans="1:6" x14ac:dyDescent="0.3">
      <c r="A1840" t="s">
        <v>368</v>
      </c>
      <c r="B1840" t="str">
        <v xml:space="preserve">Aforo de residuos ordinarios </v>
      </c>
      <c r="C1840">
        <v>0</v>
      </c>
      <c r="D1840" t="str">
        <f t="shared" si="32"/>
        <v>1</v>
      </c>
      <c r="E1840" t="s">
        <v>361</v>
      </c>
      <c r="F1840">
        <v>2025</v>
      </c>
    </row>
    <row r="1841" spans="1:6" x14ac:dyDescent="0.3">
      <c r="A1841" t="s">
        <v>368</v>
      </c>
      <c r="B1841" t="str">
        <v>Orden y aseo del centro de acopio</v>
      </c>
      <c r="C1841">
        <v>1</v>
      </c>
      <c r="D1841" t="str">
        <f t="shared" si="32"/>
        <v>0</v>
      </c>
      <c r="E1841" t="s">
        <v>361</v>
      </c>
      <c r="F1841">
        <v>2025</v>
      </c>
    </row>
    <row r="1842" spans="1:6" x14ac:dyDescent="0.3">
      <c r="A1842" t="s">
        <v>368</v>
      </c>
      <c r="B1842" t="str">
        <v>Recolección de residuos aprovechables (SGA-PM-01-RG-02 Venta de material reciclable y/o donación)</v>
      </c>
      <c r="C1842">
        <v>0</v>
      </c>
      <c r="D1842" t="str">
        <f t="shared" si="32"/>
        <v>1</v>
      </c>
      <c r="E1842" t="s">
        <v>361</v>
      </c>
      <c r="F1842">
        <v>2025</v>
      </c>
    </row>
    <row r="1843" spans="1:6" x14ac:dyDescent="0.3">
      <c r="A1843" t="s">
        <v>368</v>
      </c>
      <c r="B1843" t="str">
        <v xml:space="preserve">Licencias de empresas de recolección , transporte y disposición de residuos peligrosos </v>
      </c>
      <c r="C1843">
        <v>1</v>
      </c>
      <c r="D1843" t="str">
        <f t="shared" si="32"/>
        <v>0</v>
      </c>
      <c r="E1843" t="s">
        <v>361</v>
      </c>
      <c r="F1843">
        <v>2025</v>
      </c>
    </row>
    <row r="1844" spans="1:6" x14ac:dyDescent="0.3">
      <c r="A1844" t="s">
        <v>368</v>
      </c>
      <c r="B1844" t="str">
        <v>Recoleccción de residuos peligrosos (SGA-PL-02-RG-01 Entrega y verificación  de residuos peligrosos)</v>
      </c>
      <c r="C1844">
        <v>0</v>
      </c>
      <c r="D1844" t="str">
        <f t="shared" si="32"/>
        <v>1</v>
      </c>
      <c r="E1844" t="s">
        <v>361</v>
      </c>
      <c r="F1844">
        <v>2025</v>
      </c>
    </row>
    <row r="1845" spans="1:6" x14ac:dyDescent="0.3">
      <c r="A1845" t="s">
        <v>368</v>
      </c>
      <c r="B1845" t="str">
        <v>Manifiestos de carga</v>
      </c>
      <c r="C1845">
        <v>0</v>
      </c>
      <c r="D1845" t="str">
        <f t="shared" si="32"/>
        <v>1</v>
      </c>
      <c r="E1845" t="s">
        <v>361</v>
      </c>
      <c r="F1845">
        <v>2025</v>
      </c>
    </row>
    <row r="1846" spans="1:6" x14ac:dyDescent="0.3">
      <c r="A1846" t="s">
        <v>368</v>
      </c>
      <c r="B1846" t="str">
        <v xml:space="preserve">Recolección de aguas residuales de baños portatiles </v>
      </c>
      <c r="C1846">
        <v>0</v>
      </c>
      <c r="D1846" t="str">
        <f t="shared" si="32"/>
        <v>1</v>
      </c>
      <c r="E1846" t="s">
        <v>361</v>
      </c>
      <c r="F1846">
        <v>2025</v>
      </c>
    </row>
    <row r="1847" spans="1:6" x14ac:dyDescent="0.3">
      <c r="A1847" t="s">
        <v>368</v>
      </c>
      <c r="B1847" t="str">
        <v>Actualización del registro SGA-PM-01-RG-01 Control de generación y disposición de residuos</v>
      </c>
      <c r="C1847">
        <v>0</v>
      </c>
      <c r="D1847" t="str">
        <f t="shared" si="32"/>
        <v>1</v>
      </c>
      <c r="E1847" t="s">
        <v>361</v>
      </c>
      <c r="F1847">
        <v>2025</v>
      </c>
    </row>
    <row r="1848" spans="1:6" x14ac:dyDescent="0.3">
      <c r="A1848" t="s">
        <v>368</v>
      </c>
      <c r="B1848" t="str">
        <v xml:space="preserve">Licencias y certificados de disposición final de los talleres que realizan mantenimiento a los vehiculos </v>
      </c>
      <c r="C1848">
        <v>0</v>
      </c>
      <c r="D1848" t="str">
        <f t="shared" si="32"/>
        <v>1</v>
      </c>
      <c r="E1848" t="s">
        <v>361</v>
      </c>
      <c r="F1848">
        <v>2025</v>
      </c>
    </row>
    <row r="1849" spans="1:6" x14ac:dyDescent="0.3">
      <c r="A1849" t="s">
        <v>368</v>
      </c>
      <c r="B1849" t="str">
        <v>Control de plagas (roedores)</v>
      </c>
      <c r="C1849">
        <v>0</v>
      </c>
      <c r="D1849" t="str">
        <f t="shared" si="32"/>
        <v>1</v>
      </c>
      <c r="E1849" t="s">
        <v>361</v>
      </c>
      <c r="F1849">
        <v>2025</v>
      </c>
    </row>
    <row r="1850" spans="1:6" x14ac:dyDescent="0.3">
      <c r="A1850" t="s">
        <v>368</v>
      </c>
      <c r="B1850" t="str">
        <v>Fumigación general (Vectores)</v>
      </c>
      <c r="C1850">
        <v>1</v>
      </c>
      <c r="D1850" t="str">
        <f t="shared" si="32"/>
        <v>0</v>
      </c>
      <c r="E1850" t="s">
        <v>361</v>
      </c>
      <c r="F1850">
        <v>2025</v>
      </c>
    </row>
    <row r="1851" spans="1:6" x14ac:dyDescent="0.3">
      <c r="A1851" t="s">
        <v>368</v>
      </c>
      <c r="B1851" t="str">
        <v>Lavado de tanques</v>
      </c>
      <c r="C1851">
        <v>1</v>
      </c>
      <c r="D1851" t="str">
        <f t="shared" si="32"/>
        <v>0</v>
      </c>
      <c r="E1851" t="s">
        <v>361</v>
      </c>
      <c r="F1851">
        <v>2025</v>
      </c>
    </row>
    <row r="1852" spans="1:6" x14ac:dyDescent="0.3">
      <c r="A1852" t="s">
        <v>368</v>
      </c>
      <c r="B1852" t="str">
        <v>Análisis e informe de agua potable (Laboratorio acreditado por el IDEAM)</v>
      </c>
      <c r="C1852">
        <v>0</v>
      </c>
      <c r="D1852" t="str">
        <f t="shared" si="32"/>
        <v>1</v>
      </c>
      <c r="E1852" t="s">
        <v>361</v>
      </c>
      <c r="F1852">
        <v>2025</v>
      </c>
    </row>
    <row r="1853" spans="1:6" x14ac:dyDescent="0.3">
      <c r="A1853" t="s">
        <v>368</v>
      </c>
      <c r="B1853" t="str">
        <v>Mantenimiento de los filtros de agua de las instalaciones de la sede</v>
      </c>
      <c r="C1853">
        <v>1</v>
      </c>
      <c r="D1853" t="str">
        <f t="shared" si="32"/>
        <v>0</v>
      </c>
      <c r="E1853" t="s">
        <v>361</v>
      </c>
      <c r="F1853">
        <v>2025</v>
      </c>
    </row>
    <row r="1854" spans="1:6" x14ac:dyDescent="0.3">
      <c r="A1854" t="s">
        <v>368</v>
      </c>
      <c r="B1854" t="str">
        <v>Proyectos para la disminuación del impacto ambiental</v>
      </c>
      <c r="C1854">
        <v>0</v>
      </c>
      <c r="D1854" t="str">
        <f t="shared" si="32"/>
        <v>1</v>
      </c>
      <c r="E1854" t="s">
        <v>361</v>
      </c>
      <c r="F1854">
        <v>2025</v>
      </c>
    </row>
    <row r="1855" spans="1:6" x14ac:dyDescent="0.3">
      <c r="A1855" t="s">
        <v>368</v>
      </c>
      <c r="B1855" t="str">
        <v>Campañas de toma de conciencia en el contrato</v>
      </c>
      <c r="C1855">
        <v>0</v>
      </c>
      <c r="D1855" t="str">
        <f t="shared" si="32"/>
        <v>1</v>
      </c>
      <c r="E1855" t="s">
        <v>361</v>
      </c>
      <c r="F1855">
        <v>2025</v>
      </c>
    </row>
    <row r="1856" spans="1:6" x14ac:dyDescent="0.3">
      <c r="A1856" t="s">
        <v>368</v>
      </c>
      <c r="B1856" t="str">
        <v>Charlas o divulgaciones en temas ambientales</v>
      </c>
      <c r="C1856">
        <v>1</v>
      </c>
      <c r="D1856" t="str">
        <f t="shared" si="32"/>
        <v>0</v>
      </c>
      <c r="E1856" t="s">
        <v>361</v>
      </c>
      <c r="F1856">
        <v>2025</v>
      </c>
    </row>
    <row r="1857" spans="1:6" x14ac:dyDescent="0.3">
      <c r="A1857" t="s">
        <v>368</v>
      </c>
      <c r="B1857" t="str">
        <v>Verificación de las revisiones tecnicomecanica de los vehiculos</v>
      </c>
      <c r="C1857">
        <v>1</v>
      </c>
      <c r="D1857" t="str">
        <f t="shared" si="32"/>
        <v>0</v>
      </c>
      <c r="E1857" t="s">
        <v>361</v>
      </c>
      <c r="F1857">
        <v>2025</v>
      </c>
    </row>
    <row r="1858" spans="1:6" x14ac:dyDescent="0.3">
      <c r="A1858" t="s">
        <v>368</v>
      </c>
      <c r="B1858" t="str">
        <v>Verificaciones de las revisiones tecnicomecanicas de las motos</v>
      </c>
      <c r="C1858">
        <v>1</v>
      </c>
      <c r="D1858" t="str">
        <f t="shared" si="32"/>
        <v>0</v>
      </c>
      <c r="E1858" t="s">
        <v>361</v>
      </c>
      <c r="F1858">
        <v>2025</v>
      </c>
    </row>
    <row r="1859" spans="1:6" x14ac:dyDescent="0.3">
      <c r="A1859" t="s">
        <v>368</v>
      </c>
      <c r="B1859" t="str">
        <v>Revisión de la información en la plataforma CAMPRO</v>
      </c>
      <c r="C1859">
        <v>1</v>
      </c>
      <c r="D1859" t="str">
        <f t="shared" si="32"/>
        <v>0</v>
      </c>
      <c r="E1859" t="s">
        <v>361</v>
      </c>
      <c r="F1859">
        <v>2025</v>
      </c>
    </row>
    <row r="1860" spans="1:6" x14ac:dyDescent="0.3">
      <c r="A1860" t="s">
        <v>368</v>
      </c>
      <c r="B1860" t="str">
        <v>Certificación ambiental para la habilitación de centros de diagnostico automotor - CDA</v>
      </c>
      <c r="C1860">
        <v>0</v>
      </c>
      <c r="D1860" t="str">
        <f t="shared" si="32"/>
        <v>1</v>
      </c>
      <c r="E1860" t="s">
        <v>361</v>
      </c>
      <c r="F1860">
        <v>2025</v>
      </c>
    </row>
    <row r="1861" spans="1:6" x14ac:dyDescent="0.3">
      <c r="A1861" t="s">
        <v>368</v>
      </c>
      <c r="B1861" t="str">
        <v>Combustibles</v>
      </c>
      <c r="C1861">
        <v>0</v>
      </c>
      <c r="D1861" t="str">
        <f t="shared" si="32"/>
        <v>1</v>
      </c>
      <c r="E1861" t="s">
        <v>361</v>
      </c>
      <c r="F1861">
        <v>2025</v>
      </c>
    </row>
    <row r="1862" spans="1:6" x14ac:dyDescent="0.3">
      <c r="A1862" t="s">
        <v>368</v>
      </c>
      <c r="B1862" t="str">
        <v>SSL-PM-02-RG-01 Matriz de Identificación sustancia quimica</v>
      </c>
      <c r="C1862">
        <v>1</v>
      </c>
      <c r="D1862" t="str">
        <f t="shared" si="32"/>
        <v>0</v>
      </c>
      <c r="E1862" t="s">
        <v>361</v>
      </c>
      <c r="F1862">
        <v>2025</v>
      </c>
    </row>
    <row r="1863" spans="1:6" x14ac:dyDescent="0.3">
      <c r="A1863" t="s">
        <v>368</v>
      </c>
      <c r="B1863" t="str">
        <v>Matriz de compatibilidad de acuerdo a las sustancias quimicas que se manejan</v>
      </c>
      <c r="C1863">
        <v>0</v>
      </c>
      <c r="D1863" t="str">
        <f t="shared" si="32"/>
        <v>1</v>
      </c>
      <c r="E1863" t="s">
        <v>361</v>
      </c>
      <c r="F1863">
        <v>2025</v>
      </c>
    </row>
    <row r="1864" spans="1:6" x14ac:dyDescent="0.3">
      <c r="A1864" t="s">
        <v>368</v>
      </c>
      <c r="B1864" t="str">
        <v>Verificación del almacenamiento de las sustancias quimicas de acuerdo al Sistema Globalmente Armonizado (Registro fotografico)</v>
      </c>
      <c r="C1864">
        <v>0</v>
      </c>
      <c r="D1864" t="str">
        <f t="shared" si="32"/>
        <v>1</v>
      </c>
      <c r="E1864" t="s">
        <v>361</v>
      </c>
      <c r="F1864">
        <v>2025</v>
      </c>
    </row>
    <row r="1865" spans="1:6" x14ac:dyDescent="0.3">
      <c r="A1865" t="s">
        <v>368</v>
      </c>
      <c r="B1865" t="str">
        <v>SSL-PM-02-RG-02 Etiquetado de las sustancias quimicas en la sede del proyecto (Servicios generales, almacen, TI, entre otras). (Registro fotografico)</v>
      </c>
      <c r="C1865">
        <v>0</v>
      </c>
      <c r="D1865" t="str">
        <f t="shared" si="32"/>
        <v>1</v>
      </c>
      <c r="E1865" t="s">
        <v>361</v>
      </c>
      <c r="F1865">
        <v>2025</v>
      </c>
    </row>
    <row r="1866" spans="1:6" x14ac:dyDescent="0.3">
      <c r="A1866" t="s">
        <v>368</v>
      </c>
      <c r="B1866" t="str">
        <v>Fichas de seguridad que se utilizan en el proyecto (Resolución 773 de 2021 - Decreto 1496 del 2018  y que cumplan de acuerdo a la NTC 4435)</v>
      </c>
      <c r="C1866">
        <v>1</v>
      </c>
      <c r="D1866" t="str">
        <f t="shared" si="32"/>
        <v>0</v>
      </c>
      <c r="E1866" t="s">
        <v>361</v>
      </c>
      <c r="F1866">
        <v>2025</v>
      </c>
    </row>
    <row r="1867" spans="1:6" x14ac:dyDescent="0.3">
      <c r="A1867" t="s">
        <v>368</v>
      </c>
      <c r="B1867" t="str">
        <v xml:space="preserve">SSL-PM-02-RG-02 Etiquetado de las sustancias quimicas en los vehiculos del proyecto  </v>
      </c>
      <c r="C1867">
        <v>1</v>
      </c>
      <c r="D1867" t="str">
        <f t="shared" si="32"/>
        <v>0</v>
      </c>
      <c r="E1867" t="s">
        <v>361</v>
      </c>
      <c r="F1867">
        <v>2025</v>
      </c>
    </row>
    <row r="1868" spans="1:6" x14ac:dyDescent="0.3">
      <c r="A1868" t="s">
        <v>368</v>
      </c>
      <c r="B1868" t="str">
        <v>SSL-PM-02-RG-03 Tarjeta de emergencia (para el transporte de sustancias quimicas)</v>
      </c>
      <c r="C1868">
        <v>0</v>
      </c>
      <c r="D1868" t="str">
        <f t="shared" si="32"/>
        <v>1</v>
      </c>
      <c r="E1868" t="s">
        <v>361</v>
      </c>
      <c r="F1868">
        <v>2025</v>
      </c>
    </row>
    <row r="1869" spans="1:6" x14ac:dyDescent="0.3">
      <c r="A1869" t="s">
        <v>368</v>
      </c>
      <c r="B1869" t="str">
        <v>Cumplimiento al rotulado de los vehiculos que transportan sustancias (Decreto 1609/2002)</v>
      </c>
      <c r="C1869">
        <v>0</v>
      </c>
      <c r="D1869" t="str">
        <f t="shared" si="32"/>
        <v>1</v>
      </c>
      <c r="E1869" t="s">
        <v>361</v>
      </c>
      <c r="F1869">
        <v>2025</v>
      </c>
    </row>
    <row r="1870" spans="1:6" x14ac:dyDescent="0.3">
      <c r="A1870" t="s">
        <v>368</v>
      </c>
      <c r="B1870" t="str">
        <v>SSL-PM-14-RG-05 Guion para el desarrollo del simulacro</v>
      </c>
      <c r="C1870">
        <v>0</v>
      </c>
      <c r="D1870" t="str">
        <f t="shared" si="32"/>
        <v>1</v>
      </c>
      <c r="E1870" t="s">
        <v>361</v>
      </c>
      <c r="F1870">
        <v>2025</v>
      </c>
    </row>
    <row r="1871" spans="1:6" x14ac:dyDescent="0.3">
      <c r="A1871" t="s">
        <v>368</v>
      </c>
      <c r="B1871" t="str">
        <v>SGA-PR-02-RG-03 Informe de simulacro de emergencias ambientales.</v>
      </c>
      <c r="C1871">
        <v>0</v>
      </c>
      <c r="D1871" t="str">
        <f t="shared" si="32"/>
        <v>1</v>
      </c>
      <c r="E1871" t="s">
        <v>361</v>
      </c>
      <c r="F1871">
        <v>2025</v>
      </c>
    </row>
    <row r="1872" spans="1:6" x14ac:dyDescent="0.3">
      <c r="A1872" t="s">
        <v>368</v>
      </c>
      <c r="B1872" t="str">
        <v>Documento donde se establece los PONS aplicables al contrato</v>
      </c>
      <c r="C1872">
        <v>0</v>
      </c>
      <c r="D1872" t="str">
        <f t="shared" si="32"/>
        <v>1</v>
      </c>
      <c r="E1872" t="s">
        <v>361</v>
      </c>
      <c r="F1872">
        <v>2025</v>
      </c>
    </row>
    <row r="1873" spans="1:6" x14ac:dyDescent="0.3">
      <c r="A1873" t="s">
        <v>368</v>
      </c>
      <c r="B1873" t="str">
        <v>SGA-PR-02-RG-02 Investigación de causalidad de emergencias ambientales</v>
      </c>
      <c r="C1873">
        <v>0</v>
      </c>
      <c r="D1873" t="str">
        <f t="shared" si="32"/>
        <v>1</v>
      </c>
      <c r="E1873" t="s">
        <v>361</v>
      </c>
      <c r="F1873">
        <v>2025</v>
      </c>
    </row>
    <row r="1874" spans="1:6" x14ac:dyDescent="0.3">
      <c r="A1874" t="s">
        <v>368</v>
      </c>
      <c r="B1874" t="str">
        <v>SGA-PR-02-RG-04 Base de incidentes ambientales</v>
      </c>
      <c r="C1874">
        <v>0</v>
      </c>
      <c r="D1874" t="str">
        <f t="shared" si="32"/>
        <v>1</v>
      </c>
      <c r="E1874" t="s">
        <v>361</v>
      </c>
      <c r="F1874">
        <v>2025</v>
      </c>
    </row>
    <row r="1875" spans="1:6" x14ac:dyDescent="0.3">
      <c r="A1875" t="s">
        <v>368</v>
      </c>
      <c r="B1875" t="str">
        <v>Inducción y reinducción</v>
      </c>
      <c r="C1875">
        <v>0</v>
      </c>
      <c r="D1875" t="str">
        <f t="shared" si="32"/>
        <v>1</v>
      </c>
      <c r="E1875" t="s">
        <v>361</v>
      </c>
      <c r="F1875">
        <v>2025</v>
      </c>
    </row>
    <row r="1876" spans="1:6" x14ac:dyDescent="0.3">
      <c r="A1876" t="s">
        <v>368</v>
      </c>
      <c r="B1876" t="str">
        <v>Inspecciones ambiental en terreno</v>
      </c>
      <c r="C1876">
        <v>0</v>
      </c>
      <c r="D1876" t="str">
        <f t="shared" si="32"/>
        <v>1</v>
      </c>
      <c r="E1876" t="s">
        <v>361</v>
      </c>
      <c r="F1876">
        <v>2025</v>
      </c>
    </row>
    <row r="1877" spans="1:6" x14ac:dyDescent="0.3">
      <c r="A1877" t="s">
        <v>368</v>
      </c>
      <c r="B1877" t="str">
        <v>Inspecciones de kit de derrames</v>
      </c>
      <c r="C1877">
        <v>0</v>
      </c>
      <c r="D1877" t="str">
        <f t="shared" si="32"/>
        <v>1</v>
      </c>
      <c r="E1877" t="s">
        <v>361</v>
      </c>
      <c r="F1877">
        <v>2025</v>
      </c>
    </row>
    <row r="1878" spans="1:6" x14ac:dyDescent="0.3">
      <c r="A1878" t="s">
        <v>368</v>
      </c>
      <c r="B1878" t="str">
        <v>Inspecciones localivas ambientales</v>
      </c>
      <c r="C1878">
        <v>0</v>
      </c>
      <c r="D1878" t="str">
        <f t="shared" si="32"/>
        <v>1</v>
      </c>
      <c r="E1878" t="s">
        <v>361</v>
      </c>
      <c r="F1878">
        <v>2025</v>
      </c>
    </row>
    <row r="1879" spans="1:6" x14ac:dyDescent="0.3">
      <c r="A1879" t="s">
        <v>368</v>
      </c>
      <c r="B1879" t="str">
        <v>Informe del desempeño ambiental del contrato (Indicadores, practicas sostenibles, hallazgos, entre otros)</v>
      </c>
      <c r="C1879">
        <v>0</v>
      </c>
      <c r="D1879" t="str">
        <f t="shared" si="32"/>
        <v>1</v>
      </c>
      <c r="E1879" t="s">
        <v>361</v>
      </c>
      <c r="F1879">
        <v>2025</v>
      </c>
    </row>
    <row r="1880" spans="1:6" x14ac:dyDescent="0.3">
      <c r="A1880" t="s">
        <v>368</v>
      </c>
      <c r="B1880" t="str">
        <v>Comunicación del desempeño ambiental a colaboradores</v>
      </c>
      <c r="C1880">
        <v>0</v>
      </c>
      <c r="D1880" t="str">
        <f t="shared" si="32"/>
        <v>1</v>
      </c>
      <c r="E1880" t="s">
        <v>361</v>
      </c>
      <c r="F1880">
        <v>2025</v>
      </c>
    </row>
    <row r="1881" spans="1:6" x14ac:dyDescent="0.3">
      <c r="A1881" t="s">
        <v>368</v>
      </c>
      <c r="B1881" t="str">
        <v>SGA-PL-01-RG-05 Lista de chequeo de cumplimiento ambiental de proveedores (Sustancias quimicas, Saneamiento básico, Residuos peligrosos, RCD, CDA, Estaciones de servicio, Laboratorios - Cromatografia; entre otros)</v>
      </c>
      <c r="C1881">
        <v>0</v>
      </c>
      <c r="D1881" t="str">
        <f t="shared" si="32"/>
        <v>1</v>
      </c>
      <c r="E1881" t="s">
        <v>361</v>
      </c>
      <c r="F1881">
        <v>2025</v>
      </c>
    </row>
    <row r="1882" spans="1:6" x14ac:dyDescent="0.3">
      <c r="A1882" t="s">
        <v>368</v>
      </c>
      <c r="B1882" t="str">
        <v>Soportes del cumplimiento ambiental de cada proveedor</v>
      </c>
      <c r="C1882">
        <v>0</v>
      </c>
      <c r="D1882" t="str">
        <f t="shared" si="32"/>
        <v>1</v>
      </c>
      <c r="E1882" t="s">
        <v>361</v>
      </c>
      <c r="F1882">
        <v>2025</v>
      </c>
    </row>
    <row r="1883" spans="1:6" x14ac:dyDescent="0.3">
      <c r="A1883" t="s">
        <v>368</v>
      </c>
      <c r="B1883" t="str">
        <v>Seguimiento y Control Acciones Correctivas y Oportunidades de Mejora</v>
      </c>
      <c r="C1883">
        <v>0</v>
      </c>
      <c r="D1883" t="str">
        <f t="shared" si="32"/>
        <v>1</v>
      </c>
      <c r="E1883" t="s">
        <v>361</v>
      </c>
      <c r="F1883">
        <v>2025</v>
      </c>
    </row>
    <row r="1884" spans="1:6" x14ac:dyDescent="0.3">
      <c r="A1884" t="s">
        <v>368</v>
      </c>
      <c r="B1884" t="str">
        <v>Evidencias de cierre de hallazgo</v>
      </c>
      <c r="C1884">
        <v>0</v>
      </c>
      <c r="D1884" t="str">
        <f t="shared" si="32"/>
        <v>1</v>
      </c>
      <c r="E1884" t="s">
        <v>361</v>
      </c>
      <c r="F1884">
        <v>2025</v>
      </c>
    </row>
    <row r="1885" spans="1:6" x14ac:dyDescent="0.3">
      <c r="A1885" t="s">
        <v>368</v>
      </c>
      <c r="B1885" t="str">
        <v>Residuos</v>
      </c>
      <c r="C1885">
        <v>0</v>
      </c>
      <c r="D1885" t="str">
        <f t="shared" si="32"/>
        <v>1</v>
      </c>
      <c r="E1885" t="s">
        <v>361</v>
      </c>
      <c r="F1885">
        <v>2025</v>
      </c>
    </row>
    <row r="1886" spans="1:6" x14ac:dyDescent="0.3">
      <c r="A1886" t="s">
        <v>368</v>
      </c>
      <c r="B1886" t="str">
        <v>Emisiones y combustible</v>
      </c>
      <c r="C1886">
        <v>0</v>
      </c>
      <c r="D1886" t="str">
        <f t="shared" si="32"/>
        <v>1</v>
      </c>
      <c r="E1886" t="s">
        <v>361</v>
      </c>
      <c r="F1886">
        <v>2025</v>
      </c>
    </row>
    <row r="1887" spans="1:6" x14ac:dyDescent="0.3">
      <c r="A1887" t="s">
        <v>368</v>
      </c>
      <c r="B1887" t="str">
        <v>Saneamiento básico</v>
      </c>
      <c r="C1887">
        <v>0</v>
      </c>
      <c r="D1887" t="str">
        <f t="shared" si="32"/>
        <v>1</v>
      </c>
      <c r="E1887" t="s">
        <v>361</v>
      </c>
      <c r="F1887">
        <v>2025</v>
      </c>
    </row>
    <row r="1888" spans="1:6" x14ac:dyDescent="0.3">
      <c r="A1888" t="s">
        <v>368</v>
      </c>
      <c r="B1888" t="str">
        <v>Inspecciones</v>
      </c>
      <c r="C1888">
        <v>0</v>
      </c>
      <c r="D1888" t="str">
        <f t="shared" si="32"/>
        <v>1</v>
      </c>
      <c r="E1888" t="s">
        <v>361</v>
      </c>
      <c r="F1888">
        <v>2025</v>
      </c>
    </row>
    <row r="1889" spans="1:6" x14ac:dyDescent="0.3">
      <c r="A1889" t="s">
        <v>368</v>
      </c>
      <c r="B1889" t="str">
        <v>Practicas</v>
      </c>
      <c r="C1889">
        <v>0</v>
      </c>
      <c r="D1889" t="str">
        <f t="shared" si="32"/>
        <v>1</v>
      </c>
      <c r="E1889" t="s">
        <v>361</v>
      </c>
      <c r="F1889">
        <v>2025</v>
      </c>
    </row>
    <row r="1890" spans="1:6" x14ac:dyDescent="0.3">
      <c r="A1890" t="s">
        <v>368</v>
      </c>
      <c r="B1890" t="str">
        <v>Formaciones</v>
      </c>
      <c r="C1890">
        <v>0</v>
      </c>
      <c r="D1890" t="str">
        <f t="shared" si="32"/>
        <v>1</v>
      </c>
      <c r="E1890" t="s">
        <v>361</v>
      </c>
      <c r="F1890">
        <v>2025</v>
      </c>
    </row>
    <row r="1891" spans="1:6" x14ac:dyDescent="0.3">
      <c r="A1891" t="s">
        <v>368</v>
      </c>
      <c r="B1891" t="str" cm="1">
        <f t="array" ref="B1891:B1949">'LAB OIT.'!C9:C67</f>
        <v>SIG-MG-01-RG-02 Matriz DOFA</v>
      </c>
      <c r="C1891" cm="1">
        <f t="array" ref="C1891:C1949">'LAB OIT.'!L9:L67</f>
        <v>1</v>
      </c>
      <c r="D1891" t="str">
        <f t="shared" si="32"/>
        <v>0</v>
      </c>
      <c r="E1891" t="s">
        <v>362</v>
      </c>
      <c r="F1891">
        <v>2025</v>
      </c>
    </row>
    <row r="1892" spans="1:6" x14ac:dyDescent="0.3">
      <c r="A1892" t="s">
        <v>368</v>
      </c>
      <c r="B1892" t="str">
        <v>Matriz de partes interesadas</v>
      </c>
      <c r="C1892">
        <v>1</v>
      </c>
      <c r="D1892" t="str">
        <f t="shared" ref="D1892:D1952" si="33">IF(C1892=1,"0","1")</f>
        <v>0</v>
      </c>
      <c r="E1892" t="s">
        <v>362</v>
      </c>
      <c r="F1892">
        <v>2025</v>
      </c>
    </row>
    <row r="1893" spans="1:6" x14ac:dyDescent="0.3">
      <c r="A1893" t="s">
        <v>368</v>
      </c>
      <c r="B1893" t="str">
        <v>Matriz de riesgos y oportunidades</v>
      </c>
      <c r="C1893">
        <v>1</v>
      </c>
      <c r="D1893" t="str">
        <f t="shared" si="33"/>
        <v>0</v>
      </c>
      <c r="E1893" t="s">
        <v>362</v>
      </c>
      <c r="F1893">
        <v>2025</v>
      </c>
    </row>
    <row r="1894" spans="1:6" x14ac:dyDescent="0.3">
      <c r="A1894" t="s">
        <v>368</v>
      </c>
      <c r="B1894" t="str">
        <v>Matriz de identificación de aspectos e impactos ambientales</v>
      </c>
      <c r="C1894">
        <v>1</v>
      </c>
      <c r="D1894" t="str">
        <f t="shared" si="33"/>
        <v>0</v>
      </c>
      <c r="E1894" t="s">
        <v>362</v>
      </c>
      <c r="F1894">
        <v>2025</v>
      </c>
    </row>
    <row r="1895" spans="1:6" x14ac:dyDescent="0.3">
      <c r="A1895" t="s">
        <v>368</v>
      </c>
      <c r="B1895" t="str">
        <v>Divulgación de la Matriz de identificación de aspectos e impactos ambientales</v>
      </c>
      <c r="C1895">
        <v>1</v>
      </c>
      <c r="D1895" t="str">
        <f t="shared" si="33"/>
        <v>0</v>
      </c>
      <c r="E1895" t="s">
        <v>362</v>
      </c>
      <c r="F1895">
        <v>2025</v>
      </c>
    </row>
    <row r="1896" spans="1:6" x14ac:dyDescent="0.3">
      <c r="A1896" t="s">
        <v>368</v>
      </c>
      <c r="B1896" t="str">
        <v>Presupuesto para la implementación del Sistema de Gestión Ambiental</v>
      </c>
      <c r="C1896">
        <v>1</v>
      </c>
      <c r="D1896" t="str">
        <f t="shared" si="33"/>
        <v>0</v>
      </c>
      <c r="E1896" t="s">
        <v>362</v>
      </c>
      <c r="F1896">
        <v>2025</v>
      </c>
    </row>
    <row r="1897" spans="1:6" x14ac:dyDescent="0.3">
      <c r="A1897" t="s">
        <v>368</v>
      </c>
      <c r="B1897" t="str">
        <v>Matriz de comunicaciones externas</v>
      </c>
      <c r="C1897">
        <v>1</v>
      </c>
      <c r="D1897" t="str">
        <f t="shared" si="33"/>
        <v>0</v>
      </c>
      <c r="E1897" t="s">
        <v>362</v>
      </c>
      <c r="F1897">
        <v>2025</v>
      </c>
    </row>
    <row r="1898" spans="1:6" x14ac:dyDescent="0.3">
      <c r="A1898" t="s">
        <v>368</v>
      </c>
      <c r="B1898" t="str">
        <v>Verificación de las instalaciones del centro de acopio</v>
      </c>
      <c r="C1898">
        <v>0</v>
      </c>
      <c r="D1898" t="str">
        <f t="shared" si="33"/>
        <v>1</v>
      </c>
      <c r="E1898" t="s">
        <v>362</v>
      </c>
      <c r="F1898">
        <v>2025</v>
      </c>
    </row>
    <row r="1899" spans="1:6" x14ac:dyDescent="0.3">
      <c r="A1899" t="s">
        <v>368</v>
      </c>
      <c r="B1899" t="str">
        <v xml:space="preserve">Aforo de residuos ordinarios </v>
      </c>
      <c r="C1899">
        <v>0</v>
      </c>
      <c r="D1899" t="str">
        <f t="shared" si="33"/>
        <v>1</v>
      </c>
      <c r="E1899" t="s">
        <v>362</v>
      </c>
      <c r="F1899">
        <v>2025</v>
      </c>
    </row>
    <row r="1900" spans="1:6" x14ac:dyDescent="0.3">
      <c r="A1900" t="s">
        <v>368</v>
      </c>
      <c r="B1900" t="str">
        <v>Orden y aseo del centro de acopio</v>
      </c>
      <c r="C1900">
        <v>0</v>
      </c>
      <c r="D1900" t="str">
        <f t="shared" si="33"/>
        <v>1</v>
      </c>
      <c r="E1900" t="s">
        <v>362</v>
      </c>
      <c r="F1900">
        <v>2025</v>
      </c>
    </row>
    <row r="1901" spans="1:6" x14ac:dyDescent="0.3">
      <c r="A1901" t="s">
        <v>368</v>
      </c>
      <c r="B1901" t="str">
        <v>Recolección de residuos aprovechables (SGA-PM-01-RG-02 Venta de material reciclable y/o donación)</v>
      </c>
      <c r="C1901">
        <v>0</v>
      </c>
      <c r="D1901" t="str">
        <f t="shared" si="33"/>
        <v>1</v>
      </c>
      <c r="E1901" t="s">
        <v>362</v>
      </c>
      <c r="F1901">
        <v>2025</v>
      </c>
    </row>
    <row r="1902" spans="1:6" x14ac:dyDescent="0.3">
      <c r="A1902" t="s">
        <v>368</v>
      </c>
      <c r="B1902" t="str">
        <v xml:space="preserve">Licencias de empresas de recolección , transporte y disposición de residuos peligrosos </v>
      </c>
      <c r="C1902">
        <v>1</v>
      </c>
      <c r="D1902" t="str">
        <f t="shared" si="33"/>
        <v>0</v>
      </c>
      <c r="E1902" t="s">
        <v>362</v>
      </c>
      <c r="F1902">
        <v>2025</v>
      </c>
    </row>
    <row r="1903" spans="1:6" x14ac:dyDescent="0.3">
      <c r="A1903" t="s">
        <v>368</v>
      </c>
      <c r="B1903" t="str">
        <v>Recoleccción de residuos peligrosos (SGA-PL-02-RG-01 Entrega y verificación  de residuos peligrosos)</v>
      </c>
      <c r="C1903">
        <v>0</v>
      </c>
      <c r="D1903" t="str">
        <f t="shared" si="33"/>
        <v>1</v>
      </c>
      <c r="E1903" t="s">
        <v>362</v>
      </c>
      <c r="F1903">
        <v>2025</v>
      </c>
    </row>
    <row r="1904" spans="1:6" x14ac:dyDescent="0.3">
      <c r="A1904" t="s">
        <v>368</v>
      </c>
      <c r="B1904" t="str">
        <v>Manifiestos de carga</v>
      </c>
      <c r="C1904">
        <v>0</v>
      </c>
      <c r="D1904" t="str">
        <f t="shared" si="33"/>
        <v>1</v>
      </c>
      <c r="E1904" t="s">
        <v>362</v>
      </c>
      <c r="F1904">
        <v>2025</v>
      </c>
    </row>
    <row r="1905" spans="1:6" x14ac:dyDescent="0.3">
      <c r="A1905" t="s">
        <v>368</v>
      </c>
      <c r="B1905" t="str">
        <v xml:space="preserve">Recolección de aguas residuales de baños portatiles </v>
      </c>
      <c r="C1905">
        <v>0</v>
      </c>
      <c r="D1905" t="str">
        <f t="shared" si="33"/>
        <v>1</v>
      </c>
      <c r="E1905" t="s">
        <v>362</v>
      </c>
      <c r="F1905">
        <v>2025</v>
      </c>
    </row>
    <row r="1906" spans="1:6" x14ac:dyDescent="0.3">
      <c r="A1906" t="s">
        <v>368</v>
      </c>
      <c r="B1906" t="str">
        <v>Actualización del registro SGA-PM-01-RG-01 Control de generación y disposición de residuos</v>
      </c>
      <c r="C1906">
        <v>0</v>
      </c>
      <c r="D1906" t="str">
        <f t="shared" si="33"/>
        <v>1</v>
      </c>
      <c r="E1906" t="s">
        <v>362</v>
      </c>
      <c r="F1906">
        <v>2025</v>
      </c>
    </row>
    <row r="1907" spans="1:6" x14ac:dyDescent="0.3">
      <c r="A1907" t="s">
        <v>368</v>
      </c>
      <c r="B1907" t="str">
        <v xml:space="preserve">Licencias y certificados de disposición final de los talleres que realizan mantenimiento a los vehiculos </v>
      </c>
      <c r="C1907">
        <v>0</v>
      </c>
      <c r="D1907" t="str">
        <f t="shared" si="33"/>
        <v>1</v>
      </c>
      <c r="E1907" t="s">
        <v>362</v>
      </c>
      <c r="F1907">
        <v>2025</v>
      </c>
    </row>
    <row r="1908" spans="1:6" x14ac:dyDescent="0.3">
      <c r="A1908" t="s">
        <v>368</v>
      </c>
      <c r="B1908" t="str">
        <v>Control de plagas (roedores)</v>
      </c>
      <c r="C1908">
        <v>0</v>
      </c>
      <c r="D1908" t="str">
        <f t="shared" si="33"/>
        <v>1</v>
      </c>
      <c r="E1908" t="s">
        <v>362</v>
      </c>
      <c r="F1908">
        <v>2025</v>
      </c>
    </row>
    <row r="1909" spans="1:6" x14ac:dyDescent="0.3">
      <c r="A1909" t="s">
        <v>368</v>
      </c>
      <c r="B1909" t="str">
        <v>Fumigación general (Vectores)</v>
      </c>
      <c r="C1909">
        <v>1</v>
      </c>
      <c r="D1909" t="str">
        <f t="shared" si="33"/>
        <v>0</v>
      </c>
      <c r="E1909" t="s">
        <v>362</v>
      </c>
      <c r="F1909">
        <v>2025</v>
      </c>
    </row>
    <row r="1910" spans="1:6" x14ac:dyDescent="0.3">
      <c r="A1910" t="s">
        <v>368</v>
      </c>
      <c r="B1910" t="str">
        <v>Lavado de tanques</v>
      </c>
      <c r="C1910">
        <v>1</v>
      </c>
      <c r="D1910" t="str">
        <f t="shared" si="33"/>
        <v>0</v>
      </c>
      <c r="E1910" t="s">
        <v>362</v>
      </c>
      <c r="F1910">
        <v>2025</v>
      </c>
    </row>
    <row r="1911" spans="1:6" x14ac:dyDescent="0.3">
      <c r="A1911" t="s">
        <v>368</v>
      </c>
      <c r="B1911" t="str">
        <v>Análisis e informe de agua potable (Laboratorio acreditado por el IDEAM)</v>
      </c>
      <c r="C1911">
        <v>0</v>
      </c>
      <c r="D1911" t="str">
        <f t="shared" si="33"/>
        <v>1</v>
      </c>
      <c r="E1911" t="s">
        <v>362</v>
      </c>
      <c r="F1911">
        <v>2025</v>
      </c>
    </row>
    <row r="1912" spans="1:6" x14ac:dyDescent="0.3">
      <c r="A1912" t="s">
        <v>368</v>
      </c>
      <c r="B1912" t="str">
        <v>Mantenimiento de los filtros de agua de las instalaciones de la sede</v>
      </c>
      <c r="C1912">
        <v>0</v>
      </c>
      <c r="D1912" t="str">
        <f t="shared" si="33"/>
        <v>1</v>
      </c>
      <c r="E1912" t="s">
        <v>362</v>
      </c>
      <c r="F1912">
        <v>2025</v>
      </c>
    </row>
    <row r="1913" spans="1:6" x14ac:dyDescent="0.3">
      <c r="A1913" t="s">
        <v>368</v>
      </c>
      <c r="B1913" t="str">
        <v>Proyectos para la disminuación del impacto ambiental</v>
      </c>
      <c r="C1913">
        <v>0</v>
      </c>
      <c r="D1913" t="str">
        <f t="shared" si="33"/>
        <v>1</v>
      </c>
      <c r="E1913" t="s">
        <v>362</v>
      </c>
      <c r="F1913">
        <v>2025</v>
      </c>
    </row>
    <row r="1914" spans="1:6" x14ac:dyDescent="0.3">
      <c r="A1914" t="s">
        <v>368</v>
      </c>
      <c r="B1914" t="str">
        <v>Campañas de toma de conciencia en el contrato</v>
      </c>
      <c r="C1914">
        <v>0</v>
      </c>
      <c r="D1914" t="str">
        <f t="shared" si="33"/>
        <v>1</v>
      </c>
      <c r="E1914" t="s">
        <v>362</v>
      </c>
      <c r="F1914">
        <v>2025</v>
      </c>
    </row>
    <row r="1915" spans="1:6" x14ac:dyDescent="0.3">
      <c r="A1915" t="s">
        <v>368</v>
      </c>
      <c r="B1915" t="str">
        <v>Charlas o divulgaciones en temas ambientales</v>
      </c>
      <c r="C1915">
        <v>1</v>
      </c>
      <c r="D1915" t="str">
        <f t="shared" si="33"/>
        <v>0</v>
      </c>
      <c r="E1915" t="s">
        <v>362</v>
      </c>
      <c r="F1915">
        <v>2025</v>
      </c>
    </row>
    <row r="1916" spans="1:6" x14ac:dyDescent="0.3">
      <c r="A1916" t="s">
        <v>368</v>
      </c>
      <c r="B1916" t="str">
        <v>Verificación de las revisiones tecnicomecanica de los vehiculos</v>
      </c>
      <c r="C1916">
        <v>0</v>
      </c>
      <c r="D1916" t="str">
        <f t="shared" si="33"/>
        <v>1</v>
      </c>
      <c r="E1916" t="s">
        <v>362</v>
      </c>
      <c r="F1916">
        <v>2025</v>
      </c>
    </row>
    <row r="1917" spans="1:6" x14ac:dyDescent="0.3">
      <c r="A1917" t="s">
        <v>368</v>
      </c>
      <c r="B1917" t="str">
        <v>Verificaciones de las revisiones tecnicomecanicas de las motos</v>
      </c>
      <c r="C1917">
        <v>0</v>
      </c>
      <c r="D1917" t="str">
        <f t="shared" si="33"/>
        <v>1</v>
      </c>
      <c r="E1917" t="s">
        <v>362</v>
      </c>
      <c r="F1917">
        <v>2025</v>
      </c>
    </row>
    <row r="1918" spans="1:6" x14ac:dyDescent="0.3">
      <c r="A1918" t="s">
        <v>368</v>
      </c>
      <c r="B1918" t="str">
        <v>Revisión de la información en la plataforma CAMPRO</v>
      </c>
      <c r="C1918">
        <v>0</v>
      </c>
      <c r="D1918" t="str">
        <f t="shared" si="33"/>
        <v>1</v>
      </c>
      <c r="E1918" t="s">
        <v>362</v>
      </c>
      <c r="F1918">
        <v>2025</v>
      </c>
    </row>
    <row r="1919" spans="1:6" x14ac:dyDescent="0.3">
      <c r="A1919" t="s">
        <v>368</v>
      </c>
      <c r="B1919" t="str">
        <v>Certificación ambiental para la habilitación de centros de diagnostico automotor - CDA</v>
      </c>
      <c r="C1919">
        <v>0</v>
      </c>
      <c r="D1919" t="str">
        <f t="shared" si="33"/>
        <v>1</v>
      </c>
      <c r="E1919" t="s">
        <v>362</v>
      </c>
      <c r="F1919">
        <v>2025</v>
      </c>
    </row>
    <row r="1920" spans="1:6" x14ac:dyDescent="0.3">
      <c r="A1920" t="s">
        <v>368</v>
      </c>
      <c r="B1920" t="str">
        <v>Combustibles</v>
      </c>
      <c r="C1920">
        <v>0</v>
      </c>
      <c r="D1920" t="str">
        <f t="shared" si="33"/>
        <v>1</v>
      </c>
      <c r="E1920" t="s">
        <v>362</v>
      </c>
      <c r="F1920">
        <v>2025</v>
      </c>
    </row>
    <row r="1921" spans="1:6" x14ac:dyDescent="0.3">
      <c r="A1921" t="s">
        <v>368</v>
      </c>
      <c r="B1921" t="str">
        <v>SSL-PM-02-RG-01 Matriz de Identificación sustancia quimica</v>
      </c>
      <c r="C1921">
        <v>1</v>
      </c>
      <c r="D1921" t="str">
        <f t="shared" si="33"/>
        <v>0</v>
      </c>
      <c r="E1921" t="s">
        <v>362</v>
      </c>
      <c r="F1921">
        <v>2025</v>
      </c>
    </row>
    <row r="1922" spans="1:6" x14ac:dyDescent="0.3">
      <c r="A1922" t="s">
        <v>368</v>
      </c>
      <c r="B1922" t="str">
        <v>Matriz de compatibilidad de acuerdo a las sustancias quimicas que se manejan</v>
      </c>
      <c r="C1922">
        <v>1</v>
      </c>
      <c r="D1922" t="str">
        <f t="shared" si="33"/>
        <v>0</v>
      </c>
      <c r="E1922" t="s">
        <v>362</v>
      </c>
      <c r="F1922">
        <v>2025</v>
      </c>
    </row>
    <row r="1923" spans="1:6" x14ac:dyDescent="0.3">
      <c r="A1923" t="s">
        <v>368</v>
      </c>
      <c r="B1923" t="str">
        <v>Verificación del almacenamiento de las sustancias quimicas de acuerdo al Sistema Globalmente Armonizado (Registro fotografico)</v>
      </c>
      <c r="C1923">
        <v>0</v>
      </c>
      <c r="D1923" t="str">
        <f t="shared" si="33"/>
        <v>1</v>
      </c>
      <c r="E1923" t="s">
        <v>362</v>
      </c>
      <c r="F1923">
        <v>2025</v>
      </c>
    </row>
    <row r="1924" spans="1:6" x14ac:dyDescent="0.3">
      <c r="A1924" t="s">
        <v>368</v>
      </c>
      <c r="B1924" t="str">
        <v>SSL-PM-02-RG-02 Etiquetado de las sustancias quimicas en la sede del proyecto (Servicios generales, almacen, TI, entre otras). (Registro fotografico)</v>
      </c>
      <c r="C1924">
        <v>0</v>
      </c>
      <c r="D1924" t="str">
        <f t="shared" si="33"/>
        <v>1</v>
      </c>
      <c r="E1924" t="s">
        <v>362</v>
      </c>
      <c r="F1924">
        <v>2025</v>
      </c>
    </row>
    <row r="1925" spans="1:6" x14ac:dyDescent="0.3">
      <c r="A1925" t="s">
        <v>368</v>
      </c>
      <c r="B1925" t="str">
        <v>Fichas de seguridad que se utilizan en el proyecto (Resolución 773 de 2021 - Decreto 1496 del 2018  y que cumplan de acuerdo a la NTC 4435)</v>
      </c>
      <c r="C1925">
        <v>1</v>
      </c>
      <c r="D1925" t="str">
        <f t="shared" si="33"/>
        <v>0</v>
      </c>
      <c r="E1925" t="s">
        <v>362</v>
      </c>
      <c r="F1925">
        <v>2025</v>
      </c>
    </row>
    <row r="1926" spans="1:6" x14ac:dyDescent="0.3">
      <c r="A1926" t="s">
        <v>368</v>
      </c>
      <c r="B1926" t="str">
        <v xml:space="preserve">SSL-PM-02-RG-02 Etiquetado de las sustancias quimicas en los vehiculos del proyecto  </v>
      </c>
      <c r="C1926">
        <v>0</v>
      </c>
      <c r="D1926" t="str">
        <f t="shared" si="33"/>
        <v>1</v>
      </c>
      <c r="E1926" t="s">
        <v>362</v>
      </c>
      <c r="F1926">
        <v>2025</v>
      </c>
    </row>
    <row r="1927" spans="1:6" x14ac:dyDescent="0.3">
      <c r="A1927" t="s">
        <v>368</v>
      </c>
      <c r="B1927" t="str">
        <v>SSL-PM-02-RG-03 Tarjeta de emergencia (para el transporte de sustancias quimicas)</v>
      </c>
      <c r="C1927">
        <v>1</v>
      </c>
      <c r="D1927" t="str">
        <f t="shared" si="33"/>
        <v>0</v>
      </c>
      <c r="E1927" t="s">
        <v>362</v>
      </c>
      <c r="F1927">
        <v>2025</v>
      </c>
    </row>
    <row r="1928" spans="1:6" x14ac:dyDescent="0.3">
      <c r="A1928" t="s">
        <v>368</v>
      </c>
      <c r="B1928" t="str">
        <v>Cumplimiento al rotulado de los vehiculos que transportan sustancias (Decreto 1609/2002)</v>
      </c>
      <c r="C1928">
        <v>0</v>
      </c>
      <c r="D1928" t="str">
        <f t="shared" si="33"/>
        <v>1</v>
      </c>
      <c r="E1928" t="s">
        <v>362</v>
      </c>
      <c r="F1928">
        <v>2025</v>
      </c>
    </row>
    <row r="1929" spans="1:6" x14ac:dyDescent="0.3">
      <c r="A1929" t="s">
        <v>368</v>
      </c>
      <c r="B1929" t="str">
        <v>SSL-PM-14-RG-05 Guion para el desarrollo del simulacro</v>
      </c>
      <c r="C1929">
        <v>0</v>
      </c>
      <c r="D1929" t="str">
        <f t="shared" si="33"/>
        <v>1</v>
      </c>
      <c r="E1929" t="s">
        <v>362</v>
      </c>
      <c r="F1929">
        <v>2025</v>
      </c>
    </row>
    <row r="1930" spans="1:6" x14ac:dyDescent="0.3">
      <c r="A1930" t="s">
        <v>368</v>
      </c>
      <c r="B1930" t="str">
        <v>SGA-PR-02-RG-03 Informe de simulacro de emergencias ambientales.</v>
      </c>
      <c r="C1930">
        <v>0</v>
      </c>
      <c r="D1930" t="str">
        <f t="shared" si="33"/>
        <v>1</v>
      </c>
      <c r="E1930" t="s">
        <v>362</v>
      </c>
      <c r="F1930">
        <v>2025</v>
      </c>
    </row>
    <row r="1931" spans="1:6" x14ac:dyDescent="0.3">
      <c r="A1931" t="s">
        <v>368</v>
      </c>
      <c r="B1931" t="str">
        <v>Documento donde se establece los PONS aplicables al contrato</v>
      </c>
      <c r="C1931">
        <v>0</v>
      </c>
      <c r="D1931" t="str">
        <f t="shared" si="33"/>
        <v>1</v>
      </c>
      <c r="E1931" t="s">
        <v>362</v>
      </c>
      <c r="F1931">
        <v>2025</v>
      </c>
    </row>
    <row r="1932" spans="1:6" x14ac:dyDescent="0.3">
      <c r="A1932" t="s">
        <v>368</v>
      </c>
      <c r="B1932" t="str">
        <v>SGA-PR-02-RG-02 Investigación de causalidad de emergencias ambientales</v>
      </c>
      <c r="C1932">
        <v>0</v>
      </c>
      <c r="D1932" t="str">
        <f t="shared" si="33"/>
        <v>1</v>
      </c>
      <c r="E1932" t="s">
        <v>362</v>
      </c>
      <c r="F1932">
        <v>2025</v>
      </c>
    </row>
    <row r="1933" spans="1:6" x14ac:dyDescent="0.3">
      <c r="A1933" t="s">
        <v>368</v>
      </c>
      <c r="B1933" t="str">
        <v>SGA-PR-02-RG-04 Base de incidentes ambientales</v>
      </c>
      <c r="C1933">
        <v>0</v>
      </c>
      <c r="D1933" t="str">
        <f t="shared" si="33"/>
        <v>1</v>
      </c>
      <c r="E1933" t="s">
        <v>362</v>
      </c>
      <c r="F1933">
        <v>2025</v>
      </c>
    </row>
    <row r="1934" spans="1:6" x14ac:dyDescent="0.3">
      <c r="A1934" t="s">
        <v>368</v>
      </c>
      <c r="B1934" t="str">
        <v>Inducción y reinducción</v>
      </c>
      <c r="C1934">
        <v>1</v>
      </c>
      <c r="D1934" t="str">
        <f t="shared" si="33"/>
        <v>0</v>
      </c>
      <c r="E1934" t="s">
        <v>362</v>
      </c>
      <c r="F1934">
        <v>2025</v>
      </c>
    </row>
    <row r="1935" spans="1:6" x14ac:dyDescent="0.3">
      <c r="A1935" t="s">
        <v>368</v>
      </c>
      <c r="B1935" t="str">
        <v>Inspecciones ambiental en terreno</v>
      </c>
      <c r="C1935">
        <v>1</v>
      </c>
      <c r="D1935" t="str">
        <f t="shared" si="33"/>
        <v>0</v>
      </c>
      <c r="E1935" t="s">
        <v>362</v>
      </c>
      <c r="F1935">
        <v>2025</v>
      </c>
    </row>
    <row r="1936" spans="1:6" x14ac:dyDescent="0.3">
      <c r="A1936" t="s">
        <v>368</v>
      </c>
      <c r="B1936" t="str">
        <v>Inspecciones de kit de derrames</v>
      </c>
      <c r="C1936">
        <v>1</v>
      </c>
      <c r="D1936" t="str">
        <f t="shared" si="33"/>
        <v>0</v>
      </c>
      <c r="E1936" t="s">
        <v>362</v>
      </c>
      <c r="F1936">
        <v>2025</v>
      </c>
    </row>
    <row r="1937" spans="1:6" x14ac:dyDescent="0.3">
      <c r="A1937" t="s">
        <v>368</v>
      </c>
      <c r="B1937" t="str">
        <v>Inspecciones localivas ambientales</v>
      </c>
      <c r="C1937">
        <v>1</v>
      </c>
      <c r="D1937" t="str">
        <f t="shared" si="33"/>
        <v>0</v>
      </c>
      <c r="E1937" t="s">
        <v>362</v>
      </c>
      <c r="F1937">
        <v>2025</v>
      </c>
    </row>
    <row r="1938" spans="1:6" x14ac:dyDescent="0.3">
      <c r="A1938" t="s">
        <v>368</v>
      </c>
      <c r="B1938" t="str">
        <v>Informe del desempeño ambiental del contrato (Indicadores, practicas sostenibles, hallazgos, entre otros)</v>
      </c>
      <c r="C1938">
        <v>0</v>
      </c>
      <c r="D1938" t="str">
        <f t="shared" si="33"/>
        <v>1</v>
      </c>
      <c r="E1938" t="s">
        <v>362</v>
      </c>
      <c r="F1938">
        <v>2025</v>
      </c>
    </row>
    <row r="1939" spans="1:6" x14ac:dyDescent="0.3">
      <c r="A1939" t="s">
        <v>368</v>
      </c>
      <c r="B1939" t="str">
        <v>Comunicación del desempeño ambiental a colaboradores</v>
      </c>
      <c r="C1939">
        <v>0</v>
      </c>
      <c r="D1939" t="str">
        <f t="shared" si="33"/>
        <v>1</v>
      </c>
      <c r="E1939" t="s">
        <v>362</v>
      </c>
      <c r="F1939">
        <v>2025</v>
      </c>
    </row>
    <row r="1940" spans="1:6" x14ac:dyDescent="0.3">
      <c r="A1940" t="s">
        <v>368</v>
      </c>
      <c r="B1940" t="str">
        <v>SGA-PL-01-RG-05 Lista de chequeo de cumplimiento ambiental de proveedores (Sustancias quimicas, Saneamiento básico, Residuos peligrosos, RCD, CDA, Estaciones de servicio, Laboratorios - Cromatografia; entre otros)</v>
      </c>
      <c r="C1940">
        <v>0</v>
      </c>
      <c r="D1940" t="str">
        <f t="shared" si="33"/>
        <v>1</v>
      </c>
      <c r="E1940" t="s">
        <v>362</v>
      </c>
      <c r="F1940">
        <v>2025</v>
      </c>
    </row>
    <row r="1941" spans="1:6" x14ac:dyDescent="0.3">
      <c r="A1941" t="s">
        <v>368</v>
      </c>
      <c r="B1941" t="str">
        <v>Soportes del cumplimiento ambiental de cada proveedor</v>
      </c>
      <c r="C1941">
        <v>0</v>
      </c>
      <c r="D1941" t="str">
        <f t="shared" si="33"/>
        <v>1</v>
      </c>
      <c r="E1941" t="s">
        <v>362</v>
      </c>
      <c r="F1941">
        <v>2025</v>
      </c>
    </row>
    <row r="1942" spans="1:6" x14ac:dyDescent="0.3">
      <c r="A1942" t="s">
        <v>368</v>
      </c>
      <c r="B1942" t="str">
        <v>Seguimiento y Control Acciones Correctivas y Oportunidades de Mejora</v>
      </c>
      <c r="C1942">
        <v>0</v>
      </c>
      <c r="D1942" t="str">
        <f t="shared" si="33"/>
        <v>1</v>
      </c>
      <c r="E1942" t="s">
        <v>362</v>
      </c>
      <c r="F1942">
        <v>2025</v>
      </c>
    </row>
    <row r="1943" spans="1:6" x14ac:dyDescent="0.3">
      <c r="A1943" t="s">
        <v>368</v>
      </c>
      <c r="B1943" t="str">
        <v>Evidencias de cierre de hallazgo</v>
      </c>
      <c r="C1943">
        <v>0</v>
      </c>
      <c r="D1943" t="str">
        <f t="shared" si="33"/>
        <v>1</v>
      </c>
      <c r="E1943" t="s">
        <v>362</v>
      </c>
      <c r="F1943">
        <v>2025</v>
      </c>
    </row>
    <row r="1944" spans="1:6" x14ac:dyDescent="0.3">
      <c r="A1944" t="s">
        <v>368</v>
      </c>
      <c r="B1944" t="str">
        <v>Residuos</v>
      </c>
      <c r="C1944">
        <v>1</v>
      </c>
      <c r="D1944" t="str">
        <f t="shared" si="33"/>
        <v>0</v>
      </c>
      <c r="E1944" t="s">
        <v>362</v>
      </c>
      <c r="F1944">
        <v>2025</v>
      </c>
    </row>
    <row r="1945" spans="1:6" x14ac:dyDescent="0.3">
      <c r="A1945" t="s">
        <v>368</v>
      </c>
      <c r="B1945" t="str">
        <v>Emisiones y combustible</v>
      </c>
      <c r="C1945">
        <v>1</v>
      </c>
      <c r="D1945" t="str">
        <f t="shared" si="33"/>
        <v>0</v>
      </c>
      <c r="E1945" t="s">
        <v>362</v>
      </c>
      <c r="F1945">
        <v>2025</v>
      </c>
    </row>
    <row r="1946" spans="1:6" x14ac:dyDescent="0.3">
      <c r="A1946" t="s">
        <v>368</v>
      </c>
      <c r="B1946" t="str">
        <v>Saneamiento básico</v>
      </c>
      <c r="C1946">
        <v>1</v>
      </c>
      <c r="D1946" t="str">
        <f t="shared" si="33"/>
        <v>0</v>
      </c>
      <c r="E1946" t="s">
        <v>362</v>
      </c>
      <c r="F1946">
        <v>2025</v>
      </c>
    </row>
    <row r="1947" spans="1:6" x14ac:dyDescent="0.3">
      <c r="A1947" t="s">
        <v>368</v>
      </c>
      <c r="B1947" t="str">
        <v>Inspecciones</v>
      </c>
      <c r="C1947">
        <v>1</v>
      </c>
      <c r="D1947" t="str">
        <f t="shared" si="33"/>
        <v>0</v>
      </c>
      <c r="E1947" t="s">
        <v>362</v>
      </c>
      <c r="F1947">
        <v>2025</v>
      </c>
    </row>
    <row r="1948" spans="1:6" x14ac:dyDescent="0.3">
      <c r="A1948" t="s">
        <v>368</v>
      </c>
      <c r="B1948" t="str">
        <v>Practicas</v>
      </c>
      <c r="C1948">
        <v>0</v>
      </c>
      <c r="D1948" t="str">
        <f t="shared" si="33"/>
        <v>1</v>
      </c>
      <c r="E1948" t="s">
        <v>362</v>
      </c>
      <c r="F1948">
        <v>2025</v>
      </c>
    </row>
    <row r="1949" spans="1:6" x14ac:dyDescent="0.3">
      <c r="A1949" t="s">
        <v>368</v>
      </c>
      <c r="B1949" t="str">
        <v>Formaciones</v>
      </c>
      <c r="C1949">
        <v>0</v>
      </c>
      <c r="D1949" t="str">
        <f t="shared" si="33"/>
        <v>1</v>
      </c>
      <c r="E1949" t="s">
        <v>362</v>
      </c>
      <c r="F1949">
        <v>2025</v>
      </c>
    </row>
    <row r="1950" spans="1:6" x14ac:dyDescent="0.3">
      <c r="A1950" t="s">
        <v>368</v>
      </c>
      <c r="B1950" t="str" cm="1">
        <f t="array" ref="B1950:B2008">'LAB OIT.'!C9:C67</f>
        <v>SIG-MG-01-RG-02 Matriz DOFA</v>
      </c>
      <c r="C1950" cm="1">
        <f t="array" ref="C1950:C2008">'LAB OIT.'!M9:M67</f>
        <v>1</v>
      </c>
      <c r="D1950" t="str">
        <f t="shared" si="33"/>
        <v>0</v>
      </c>
      <c r="E1950" t="s">
        <v>363</v>
      </c>
      <c r="F1950">
        <v>2025</v>
      </c>
    </row>
    <row r="1951" spans="1:6" x14ac:dyDescent="0.3">
      <c r="A1951" t="s">
        <v>368</v>
      </c>
      <c r="B1951" t="str">
        <v>Matriz de partes interesadas</v>
      </c>
      <c r="C1951">
        <v>1</v>
      </c>
      <c r="D1951" t="str">
        <f t="shared" si="33"/>
        <v>0</v>
      </c>
      <c r="E1951" t="s">
        <v>363</v>
      </c>
      <c r="F1951">
        <v>2025</v>
      </c>
    </row>
    <row r="1952" spans="1:6" x14ac:dyDescent="0.3">
      <c r="A1952" t="s">
        <v>368</v>
      </c>
      <c r="B1952" t="str">
        <v>Matriz de riesgos y oportunidades</v>
      </c>
      <c r="C1952">
        <v>1</v>
      </c>
      <c r="D1952" t="str">
        <f t="shared" si="33"/>
        <v>0</v>
      </c>
      <c r="E1952" t="s">
        <v>363</v>
      </c>
      <c r="F1952">
        <v>2025</v>
      </c>
    </row>
    <row r="1953" spans="1:6" x14ac:dyDescent="0.3">
      <c r="A1953" t="s">
        <v>368</v>
      </c>
      <c r="B1953" t="str">
        <v>Matriz de identificación de aspectos e impactos ambientales</v>
      </c>
      <c r="C1953">
        <v>1</v>
      </c>
      <c r="D1953" t="str">
        <f t="shared" ref="D1953:D2013" si="34">IF(C1953=1,"0","1")</f>
        <v>0</v>
      </c>
      <c r="E1953" t="s">
        <v>363</v>
      </c>
      <c r="F1953">
        <v>2025</v>
      </c>
    </row>
    <row r="1954" spans="1:6" x14ac:dyDescent="0.3">
      <c r="A1954" t="s">
        <v>368</v>
      </c>
      <c r="B1954" t="str">
        <v>Divulgación de la Matriz de identificación de aspectos e impactos ambientales</v>
      </c>
      <c r="C1954">
        <v>1</v>
      </c>
      <c r="D1954" t="str">
        <f t="shared" si="34"/>
        <v>0</v>
      </c>
      <c r="E1954" t="s">
        <v>363</v>
      </c>
      <c r="F1954">
        <v>2025</v>
      </c>
    </row>
    <row r="1955" spans="1:6" x14ac:dyDescent="0.3">
      <c r="A1955" t="s">
        <v>368</v>
      </c>
      <c r="B1955" t="str">
        <v>Presupuesto para la implementación del Sistema de Gestión Ambiental</v>
      </c>
      <c r="C1955">
        <v>1</v>
      </c>
      <c r="D1955" t="str">
        <f t="shared" si="34"/>
        <v>0</v>
      </c>
      <c r="E1955" t="s">
        <v>363</v>
      </c>
      <c r="F1955">
        <v>2025</v>
      </c>
    </row>
    <row r="1956" spans="1:6" x14ac:dyDescent="0.3">
      <c r="A1956" t="s">
        <v>368</v>
      </c>
      <c r="B1956" t="str">
        <v>Matriz de comunicaciones externas</v>
      </c>
      <c r="C1956">
        <v>1</v>
      </c>
      <c r="D1956" t="str">
        <f t="shared" si="34"/>
        <v>0</v>
      </c>
      <c r="E1956" t="s">
        <v>363</v>
      </c>
      <c r="F1956">
        <v>2025</v>
      </c>
    </row>
    <row r="1957" spans="1:6" x14ac:dyDescent="0.3">
      <c r="A1957" t="s">
        <v>368</v>
      </c>
      <c r="B1957" t="str">
        <v>Verificación de las instalaciones del centro de acopio</v>
      </c>
      <c r="C1957">
        <v>0</v>
      </c>
      <c r="D1957" t="str">
        <f t="shared" si="34"/>
        <v>1</v>
      </c>
      <c r="E1957" t="s">
        <v>363</v>
      </c>
      <c r="F1957">
        <v>2025</v>
      </c>
    </row>
    <row r="1958" spans="1:6" x14ac:dyDescent="0.3">
      <c r="A1958" t="s">
        <v>368</v>
      </c>
      <c r="B1958" t="str">
        <v xml:space="preserve">Aforo de residuos ordinarios </v>
      </c>
      <c r="C1958">
        <v>0</v>
      </c>
      <c r="D1958" t="str">
        <f t="shared" si="34"/>
        <v>1</v>
      </c>
      <c r="E1958" t="s">
        <v>363</v>
      </c>
      <c r="F1958">
        <v>2025</v>
      </c>
    </row>
    <row r="1959" spans="1:6" x14ac:dyDescent="0.3">
      <c r="A1959" t="s">
        <v>368</v>
      </c>
      <c r="B1959" t="str">
        <v>Orden y aseo del centro de acopio</v>
      </c>
      <c r="C1959">
        <v>0</v>
      </c>
      <c r="D1959" t="str">
        <f t="shared" si="34"/>
        <v>1</v>
      </c>
      <c r="E1959" t="s">
        <v>363</v>
      </c>
      <c r="F1959">
        <v>2025</v>
      </c>
    </row>
    <row r="1960" spans="1:6" x14ac:dyDescent="0.3">
      <c r="A1960" t="s">
        <v>368</v>
      </c>
      <c r="B1960" t="str">
        <v>Recolección de residuos aprovechables (SGA-PM-01-RG-02 Venta de material reciclable y/o donación)</v>
      </c>
      <c r="C1960">
        <v>0</v>
      </c>
      <c r="D1960" t="str">
        <f t="shared" si="34"/>
        <v>1</v>
      </c>
      <c r="E1960" t="s">
        <v>363</v>
      </c>
      <c r="F1960">
        <v>2025</v>
      </c>
    </row>
    <row r="1961" spans="1:6" x14ac:dyDescent="0.3">
      <c r="A1961" t="s">
        <v>368</v>
      </c>
      <c r="B1961" t="str">
        <v xml:space="preserve">Licencias de empresas de recolección , transporte y disposición de residuos peligrosos </v>
      </c>
      <c r="C1961">
        <v>1</v>
      </c>
      <c r="D1961" t="str">
        <f t="shared" si="34"/>
        <v>0</v>
      </c>
      <c r="E1961" t="s">
        <v>363</v>
      </c>
      <c r="F1961">
        <v>2025</v>
      </c>
    </row>
    <row r="1962" spans="1:6" x14ac:dyDescent="0.3">
      <c r="A1962" t="s">
        <v>368</v>
      </c>
      <c r="B1962" t="str">
        <v>Recoleccción de residuos peligrosos (SGA-PL-02-RG-01 Entrega y verificación  de residuos peligrosos)</v>
      </c>
      <c r="C1962">
        <v>0</v>
      </c>
      <c r="D1962" t="str">
        <f t="shared" si="34"/>
        <v>1</v>
      </c>
      <c r="E1962" t="s">
        <v>363</v>
      </c>
      <c r="F1962">
        <v>2025</v>
      </c>
    </row>
    <row r="1963" spans="1:6" x14ac:dyDescent="0.3">
      <c r="A1963" t="s">
        <v>368</v>
      </c>
      <c r="B1963" t="str">
        <v>Manifiestos de carga</v>
      </c>
      <c r="C1963">
        <v>0</v>
      </c>
      <c r="D1963" t="str">
        <f t="shared" si="34"/>
        <v>1</v>
      </c>
      <c r="E1963" t="s">
        <v>363</v>
      </c>
      <c r="F1963">
        <v>2025</v>
      </c>
    </row>
    <row r="1964" spans="1:6" x14ac:dyDescent="0.3">
      <c r="A1964" t="s">
        <v>368</v>
      </c>
      <c r="B1964" t="str">
        <v xml:space="preserve">Recolección de aguas residuales de baños portatiles </v>
      </c>
      <c r="C1964">
        <v>0</v>
      </c>
      <c r="D1964" t="str">
        <f t="shared" si="34"/>
        <v>1</v>
      </c>
      <c r="E1964" t="s">
        <v>363</v>
      </c>
      <c r="F1964">
        <v>2025</v>
      </c>
    </row>
    <row r="1965" spans="1:6" x14ac:dyDescent="0.3">
      <c r="A1965" t="s">
        <v>368</v>
      </c>
      <c r="B1965" t="str">
        <v>Actualización del registro SGA-PM-01-RG-01 Control de generación y disposición de residuos</v>
      </c>
      <c r="C1965">
        <v>0</v>
      </c>
      <c r="D1965" t="str">
        <f t="shared" si="34"/>
        <v>1</v>
      </c>
      <c r="E1965" t="s">
        <v>363</v>
      </c>
      <c r="F1965">
        <v>2025</v>
      </c>
    </row>
    <row r="1966" spans="1:6" x14ac:dyDescent="0.3">
      <c r="A1966" t="s">
        <v>368</v>
      </c>
      <c r="B1966" t="str">
        <v xml:space="preserve">Licencias y certificados de disposición final de los talleres que realizan mantenimiento a los vehiculos </v>
      </c>
      <c r="C1966">
        <v>0</v>
      </c>
      <c r="D1966" t="str">
        <f t="shared" si="34"/>
        <v>1</v>
      </c>
      <c r="E1966" t="s">
        <v>363</v>
      </c>
      <c r="F1966">
        <v>2025</v>
      </c>
    </row>
    <row r="1967" spans="1:6" x14ac:dyDescent="0.3">
      <c r="A1967" t="s">
        <v>368</v>
      </c>
      <c r="B1967" t="str">
        <v>Control de plagas (roedores)</v>
      </c>
      <c r="C1967">
        <v>0</v>
      </c>
      <c r="D1967" t="str">
        <f t="shared" si="34"/>
        <v>1</v>
      </c>
      <c r="E1967" t="s">
        <v>363</v>
      </c>
      <c r="F1967">
        <v>2025</v>
      </c>
    </row>
    <row r="1968" spans="1:6" x14ac:dyDescent="0.3">
      <c r="A1968" t="s">
        <v>368</v>
      </c>
      <c r="B1968" t="str">
        <v>Fumigación general (Vectores)</v>
      </c>
      <c r="C1968">
        <v>1</v>
      </c>
      <c r="D1968" t="str">
        <f t="shared" si="34"/>
        <v>0</v>
      </c>
      <c r="E1968" t="s">
        <v>363</v>
      </c>
      <c r="F1968">
        <v>2025</v>
      </c>
    </row>
    <row r="1969" spans="1:6" x14ac:dyDescent="0.3">
      <c r="A1969" t="s">
        <v>368</v>
      </c>
      <c r="B1969" t="str">
        <v>Lavado de tanques</v>
      </c>
      <c r="C1969">
        <v>1</v>
      </c>
      <c r="D1969" t="str">
        <f t="shared" si="34"/>
        <v>0</v>
      </c>
      <c r="E1969" t="s">
        <v>363</v>
      </c>
      <c r="F1969">
        <v>2025</v>
      </c>
    </row>
    <row r="1970" spans="1:6" x14ac:dyDescent="0.3">
      <c r="A1970" t="s">
        <v>368</v>
      </c>
      <c r="B1970" t="str">
        <v>Análisis e informe de agua potable (Laboratorio acreditado por el IDEAM)</v>
      </c>
      <c r="C1970">
        <v>0</v>
      </c>
      <c r="D1970" t="str">
        <f t="shared" si="34"/>
        <v>1</v>
      </c>
      <c r="E1970" t="s">
        <v>363</v>
      </c>
      <c r="F1970">
        <v>2025</v>
      </c>
    </row>
    <row r="1971" spans="1:6" x14ac:dyDescent="0.3">
      <c r="A1971" t="s">
        <v>368</v>
      </c>
      <c r="B1971" t="str">
        <v>Mantenimiento de los filtros de agua de las instalaciones de la sede</v>
      </c>
      <c r="C1971">
        <v>0</v>
      </c>
      <c r="D1971" t="str">
        <f t="shared" si="34"/>
        <v>1</v>
      </c>
      <c r="E1971" t="s">
        <v>363</v>
      </c>
      <c r="F1971">
        <v>2025</v>
      </c>
    </row>
    <row r="1972" spans="1:6" x14ac:dyDescent="0.3">
      <c r="A1972" t="s">
        <v>368</v>
      </c>
      <c r="B1972" t="str">
        <v>Proyectos para la disminuación del impacto ambiental</v>
      </c>
      <c r="C1972">
        <v>0</v>
      </c>
      <c r="D1972" t="str">
        <f t="shared" si="34"/>
        <v>1</v>
      </c>
      <c r="E1972" t="s">
        <v>363</v>
      </c>
      <c r="F1972">
        <v>2025</v>
      </c>
    </row>
    <row r="1973" spans="1:6" x14ac:dyDescent="0.3">
      <c r="A1973" t="s">
        <v>368</v>
      </c>
      <c r="B1973" t="str">
        <v>Campañas de toma de conciencia en el contrato</v>
      </c>
      <c r="C1973">
        <v>0</v>
      </c>
      <c r="D1973" t="str">
        <f t="shared" si="34"/>
        <v>1</v>
      </c>
      <c r="E1973" t="s">
        <v>363</v>
      </c>
      <c r="F1973">
        <v>2025</v>
      </c>
    </row>
    <row r="1974" spans="1:6" x14ac:dyDescent="0.3">
      <c r="A1974" t="s">
        <v>368</v>
      </c>
      <c r="B1974" t="str">
        <v>Charlas o divulgaciones en temas ambientales</v>
      </c>
      <c r="C1974">
        <v>0</v>
      </c>
      <c r="D1974" t="str">
        <f t="shared" si="34"/>
        <v>1</v>
      </c>
      <c r="E1974" t="s">
        <v>363</v>
      </c>
      <c r="F1974">
        <v>2025</v>
      </c>
    </row>
    <row r="1975" spans="1:6" x14ac:dyDescent="0.3">
      <c r="A1975" t="s">
        <v>368</v>
      </c>
      <c r="B1975" t="str">
        <v>Verificación de las revisiones tecnicomecanica de los vehiculos</v>
      </c>
      <c r="C1975">
        <v>0</v>
      </c>
      <c r="D1975" t="str">
        <f t="shared" si="34"/>
        <v>1</v>
      </c>
      <c r="E1975" t="s">
        <v>363</v>
      </c>
      <c r="F1975">
        <v>2025</v>
      </c>
    </row>
    <row r="1976" spans="1:6" x14ac:dyDescent="0.3">
      <c r="A1976" t="s">
        <v>368</v>
      </c>
      <c r="B1976" t="str">
        <v>Verificaciones de las revisiones tecnicomecanicas de las motos</v>
      </c>
      <c r="C1976">
        <v>0</v>
      </c>
      <c r="D1976" t="str">
        <f t="shared" si="34"/>
        <v>1</v>
      </c>
      <c r="E1976" t="s">
        <v>363</v>
      </c>
      <c r="F1976">
        <v>2025</v>
      </c>
    </row>
    <row r="1977" spans="1:6" x14ac:dyDescent="0.3">
      <c r="A1977" t="s">
        <v>368</v>
      </c>
      <c r="B1977" t="str">
        <v>Revisión de la información en la plataforma CAMPRO</v>
      </c>
      <c r="C1977">
        <v>0</v>
      </c>
      <c r="D1977" t="str">
        <f t="shared" si="34"/>
        <v>1</v>
      </c>
      <c r="E1977" t="s">
        <v>363</v>
      </c>
      <c r="F1977">
        <v>2025</v>
      </c>
    </row>
    <row r="1978" spans="1:6" x14ac:dyDescent="0.3">
      <c r="A1978" t="s">
        <v>368</v>
      </c>
      <c r="B1978" t="str">
        <v>Certificación ambiental para la habilitación de centros de diagnostico automotor - CDA</v>
      </c>
      <c r="C1978">
        <v>0</v>
      </c>
      <c r="D1978" t="str">
        <f t="shared" si="34"/>
        <v>1</v>
      </c>
      <c r="E1978" t="s">
        <v>363</v>
      </c>
      <c r="F1978">
        <v>2025</v>
      </c>
    </row>
    <row r="1979" spans="1:6" x14ac:dyDescent="0.3">
      <c r="A1979" t="s">
        <v>368</v>
      </c>
      <c r="B1979" t="str">
        <v>Combustibles</v>
      </c>
      <c r="C1979">
        <v>0</v>
      </c>
      <c r="D1979" t="str">
        <f t="shared" si="34"/>
        <v>1</v>
      </c>
      <c r="E1979" t="s">
        <v>363</v>
      </c>
      <c r="F1979">
        <v>2025</v>
      </c>
    </row>
    <row r="1980" spans="1:6" x14ac:dyDescent="0.3">
      <c r="A1980" t="s">
        <v>368</v>
      </c>
      <c r="B1980" t="str">
        <v>SSL-PM-02-RG-01 Matriz de Identificación sustancia quimica</v>
      </c>
      <c r="C1980">
        <v>0</v>
      </c>
      <c r="D1980" t="str">
        <f t="shared" si="34"/>
        <v>1</v>
      </c>
      <c r="E1980" t="s">
        <v>363</v>
      </c>
      <c r="F1980">
        <v>2025</v>
      </c>
    </row>
    <row r="1981" spans="1:6" x14ac:dyDescent="0.3">
      <c r="A1981" t="s">
        <v>368</v>
      </c>
      <c r="B1981" t="str">
        <v>Matriz de compatibilidad de acuerdo a las sustancias quimicas que se manejan</v>
      </c>
      <c r="C1981">
        <v>0</v>
      </c>
      <c r="D1981" t="str">
        <f t="shared" si="34"/>
        <v>1</v>
      </c>
      <c r="E1981" t="s">
        <v>363</v>
      </c>
      <c r="F1981">
        <v>2025</v>
      </c>
    </row>
    <row r="1982" spans="1:6" x14ac:dyDescent="0.3">
      <c r="A1982" t="s">
        <v>368</v>
      </c>
      <c r="B1982" t="str">
        <v>Verificación del almacenamiento de las sustancias quimicas de acuerdo al Sistema Globalmente Armonizado (Registro fotografico)</v>
      </c>
      <c r="C1982">
        <v>0</v>
      </c>
      <c r="D1982" t="str">
        <f t="shared" si="34"/>
        <v>1</v>
      </c>
      <c r="E1982" t="s">
        <v>363</v>
      </c>
      <c r="F1982">
        <v>2025</v>
      </c>
    </row>
    <row r="1983" spans="1:6" x14ac:dyDescent="0.3">
      <c r="A1983" t="s">
        <v>368</v>
      </c>
      <c r="B1983" t="str">
        <v>SSL-PM-02-RG-02 Etiquetado de las sustancias quimicas en la sede del proyecto (Servicios generales, almacen, TI, entre otras). (Registro fotografico)</v>
      </c>
      <c r="C1983">
        <v>0</v>
      </c>
      <c r="D1983" t="str">
        <f t="shared" si="34"/>
        <v>1</v>
      </c>
      <c r="E1983" t="s">
        <v>363</v>
      </c>
      <c r="F1983">
        <v>2025</v>
      </c>
    </row>
    <row r="1984" spans="1:6" x14ac:dyDescent="0.3">
      <c r="A1984" t="s">
        <v>368</v>
      </c>
      <c r="B1984" t="str">
        <v>Fichas de seguridad que se utilizan en el proyecto (Resolución 773 de 2021 - Decreto 1496 del 2018  y que cumplan de acuerdo a la NTC 4435)</v>
      </c>
      <c r="C1984">
        <v>0</v>
      </c>
      <c r="D1984" t="str">
        <f t="shared" si="34"/>
        <v>1</v>
      </c>
      <c r="E1984" t="s">
        <v>363</v>
      </c>
      <c r="F1984">
        <v>2025</v>
      </c>
    </row>
    <row r="1985" spans="1:6" x14ac:dyDescent="0.3">
      <c r="A1985" t="s">
        <v>368</v>
      </c>
      <c r="B1985" t="str">
        <v xml:space="preserve">SSL-PM-02-RG-02 Etiquetado de las sustancias quimicas en los vehiculos del proyecto  </v>
      </c>
      <c r="C1985">
        <v>0</v>
      </c>
      <c r="D1985" t="str">
        <f t="shared" si="34"/>
        <v>1</v>
      </c>
      <c r="E1985" t="s">
        <v>363</v>
      </c>
      <c r="F1985">
        <v>2025</v>
      </c>
    </row>
    <row r="1986" spans="1:6" x14ac:dyDescent="0.3">
      <c r="A1986" t="s">
        <v>368</v>
      </c>
      <c r="B1986" t="str">
        <v>SSL-PM-02-RG-03 Tarjeta de emergencia (para el transporte de sustancias quimicas)</v>
      </c>
      <c r="C1986">
        <v>0</v>
      </c>
      <c r="D1986" t="str">
        <f t="shared" si="34"/>
        <v>1</v>
      </c>
      <c r="E1986" t="s">
        <v>363</v>
      </c>
      <c r="F1986">
        <v>2025</v>
      </c>
    </row>
    <row r="1987" spans="1:6" x14ac:dyDescent="0.3">
      <c r="A1987" t="s">
        <v>368</v>
      </c>
      <c r="B1987" t="str">
        <v>Cumplimiento al rotulado de los vehiculos que transportan sustancias (Decreto 1609/2002)</v>
      </c>
      <c r="C1987">
        <v>0</v>
      </c>
      <c r="D1987" t="str">
        <f t="shared" si="34"/>
        <v>1</v>
      </c>
      <c r="E1987" t="s">
        <v>363</v>
      </c>
      <c r="F1987">
        <v>2025</v>
      </c>
    </row>
    <row r="1988" spans="1:6" x14ac:dyDescent="0.3">
      <c r="A1988" t="s">
        <v>368</v>
      </c>
      <c r="B1988" t="str">
        <v>SSL-PM-14-RG-05 Guion para el desarrollo del simulacro</v>
      </c>
      <c r="C1988">
        <v>0</v>
      </c>
      <c r="D1988" t="str">
        <f t="shared" si="34"/>
        <v>1</v>
      </c>
      <c r="E1988" t="s">
        <v>363</v>
      </c>
      <c r="F1988">
        <v>2025</v>
      </c>
    </row>
    <row r="1989" spans="1:6" x14ac:dyDescent="0.3">
      <c r="A1989" t="s">
        <v>368</v>
      </c>
      <c r="B1989" t="str">
        <v>SGA-PR-02-RG-03 Informe de simulacro de emergencias ambientales.</v>
      </c>
      <c r="C1989">
        <v>0</v>
      </c>
      <c r="D1989" t="str">
        <f t="shared" si="34"/>
        <v>1</v>
      </c>
      <c r="E1989" t="s">
        <v>363</v>
      </c>
      <c r="F1989">
        <v>2025</v>
      </c>
    </row>
    <row r="1990" spans="1:6" x14ac:dyDescent="0.3">
      <c r="A1990" t="s">
        <v>368</v>
      </c>
      <c r="B1990" t="str">
        <v>Documento donde se establece los PONS aplicables al contrato</v>
      </c>
      <c r="C1990">
        <v>0</v>
      </c>
      <c r="D1990" t="str">
        <f t="shared" si="34"/>
        <v>1</v>
      </c>
      <c r="E1990" t="s">
        <v>363</v>
      </c>
      <c r="F1990">
        <v>2025</v>
      </c>
    </row>
    <row r="1991" spans="1:6" x14ac:dyDescent="0.3">
      <c r="A1991" t="s">
        <v>368</v>
      </c>
      <c r="B1991" t="str">
        <v>SGA-PR-02-RG-02 Investigación de causalidad de emergencias ambientales</v>
      </c>
      <c r="C1991">
        <v>0</v>
      </c>
      <c r="D1991" t="str">
        <f t="shared" si="34"/>
        <v>1</v>
      </c>
      <c r="E1991" t="s">
        <v>363</v>
      </c>
      <c r="F1991">
        <v>2025</v>
      </c>
    </row>
    <row r="1992" spans="1:6" x14ac:dyDescent="0.3">
      <c r="A1992" t="s">
        <v>368</v>
      </c>
      <c r="B1992" t="str">
        <v>SGA-PR-02-RG-04 Base de incidentes ambientales</v>
      </c>
      <c r="C1992">
        <v>0</v>
      </c>
      <c r="D1992" t="str">
        <f t="shared" si="34"/>
        <v>1</v>
      </c>
      <c r="E1992" t="s">
        <v>363</v>
      </c>
      <c r="F1992">
        <v>2025</v>
      </c>
    </row>
    <row r="1993" spans="1:6" x14ac:dyDescent="0.3">
      <c r="A1993" t="s">
        <v>368</v>
      </c>
      <c r="B1993" t="str">
        <v>Inducción y reinducción</v>
      </c>
      <c r="C1993">
        <v>0</v>
      </c>
      <c r="D1993" t="str">
        <f t="shared" si="34"/>
        <v>1</v>
      </c>
      <c r="E1993" t="s">
        <v>363</v>
      </c>
      <c r="F1993">
        <v>2025</v>
      </c>
    </row>
    <row r="1994" spans="1:6" x14ac:dyDescent="0.3">
      <c r="A1994" t="s">
        <v>368</v>
      </c>
      <c r="B1994" t="str">
        <v>Inspecciones ambiental en terreno</v>
      </c>
      <c r="C1994">
        <v>0</v>
      </c>
      <c r="D1994" t="str">
        <f t="shared" si="34"/>
        <v>1</v>
      </c>
      <c r="E1994" t="s">
        <v>363</v>
      </c>
      <c r="F1994">
        <v>2025</v>
      </c>
    </row>
    <row r="1995" spans="1:6" x14ac:dyDescent="0.3">
      <c r="A1995" t="s">
        <v>368</v>
      </c>
      <c r="B1995" t="str">
        <v>Inspecciones de kit de derrames</v>
      </c>
      <c r="C1995">
        <v>0</v>
      </c>
      <c r="D1995" t="str">
        <f t="shared" si="34"/>
        <v>1</v>
      </c>
      <c r="E1995" t="s">
        <v>363</v>
      </c>
      <c r="F1995">
        <v>2025</v>
      </c>
    </row>
    <row r="1996" spans="1:6" x14ac:dyDescent="0.3">
      <c r="A1996" t="s">
        <v>368</v>
      </c>
      <c r="B1996" t="str">
        <v>Inspecciones localivas ambientales</v>
      </c>
      <c r="C1996">
        <v>0</v>
      </c>
      <c r="D1996" t="str">
        <f t="shared" si="34"/>
        <v>1</v>
      </c>
      <c r="E1996" t="s">
        <v>363</v>
      </c>
      <c r="F1996">
        <v>2025</v>
      </c>
    </row>
    <row r="1997" spans="1:6" x14ac:dyDescent="0.3">
      <c r="A1997" t="s">
        <v>368</v>
      </c>
      <c r="B1997" t="str">
        <v>Informe del desempeño ambiental del contrato (Indicadores, practicas sostenibles, hallazgos, entre otros)</v>
      </c>
      <c r="C1997">
        <v>0</v>
      </c>
      <c r="D1997" t="str">
        <f t="shared" si="34"/>
        <v>1</v>
      </c>
      <c r="E1997" t="s">
        <v>363</v>
      </c>
      <c r="F1997">
        <v>2025</v>
      </c>
    </row>
    <row r="1998" spans="1:6" x14ac:dyDescent="0.3">
      <c r="A1998" t="s">
        <v>368</v>
      </c>
      <c r="B1998" t="str">
        <v>Comunicación del desempeño ambiental a colaboradores</v>
      </c>
      <c r="C1998">
        <v>0</v>
      </c>
      <c r="D1998" t="str">
        <f t="shared" si="34"/>
        <v>1</v>
      </c>
      <c r="E1998" t="s">
        <v>363</v>
      </c>
      <c r="F1998">
        <v>2025</v>
      </c>
    </row>
    <row r="1999" spans="1:6" x14ac:dyDescent="0.3">
      <c r="A1999" t="s">
        <v>368</v>
      </c>
      <c r="B1999" t="str">
        <v>SGA-PL-01-RG-05 Lista de chequeo de cumplimiento ambiental de proveedores (Sustancias quimicas, Saneamiento básico, Residuos peligrosos, RCD, CDA, Estaciones de servicio, Laboratorios - Cromatografia; entre otros)</v>
      </c>
      <c r="C1999">
        <v>0</v>
      </c>
      <c r="D1999" t="str">
        <f t="shared" si="34"/>
        <v>1</v>
      </c>
      <c r="E1999" t="s">
        <v>363</v>
      </c>
      <c r="F1999">
        <v>2025</v>
      </c>
    </row>
    <row r="2000" spans="1:6" x14ac:dyDescent="0.3">
      <c r="A2000" t="s">
        <v>368</v>
      </c>
      <c r="B2000" t="str">
        <v>Soportes del cumplimiento ambiental de cada proveedor</v>
      </c>
      <c r="C2000">
        <v>0</v>
      </c>
      <c r="D2000" t="str">
        <f t="shared" si="34"/>
        <v>1</v>
      </c>
      <c r="E2000" t="s">
        <v>363</v>
      </c>
      <c r="F2000">
        <v>2025</v>
      </c>
    </row>
    <row r="2001" spans="1:6" x14ac:dyDescent="0.3">
      <c r="A2001" t="s">
        <v>368</v>
      </c>
      <c r="B2001" t="str">
        <v>Seguimiento y Control Acciones Correctivas y Oportunidades de Mejora</v>
      </c>
      <c r="C2001">
        <v>0</v>
      </c>
      <c r="D2001" t="str">
        <f t="shared" si="34"/>
        <v>1</v>
      </c>
      <c r="E2001" t="s">
        <v>363</v>
      </c>
      <c r="F2001">
        <v>2025</v>
      </c>
    </row>
    <row r="2002" spans="1:6" x14ac:dyDescent="0.3">
      <c r="A2002" t="s">
        <v>368</v>
      </c>
      <c r="B2002" t="str">
        <v>Evidencias de cierre de hallazgo</v>
      </c>
      <c r="C2002">
        <v>0</v>
      </c>
      <c r="D2002" t="str">
        <f t="shared" si="34"/>
        <v>1</v>
      </c>
      <c r="E2002" t="s">
        <v>363</v>
      </c>
      <c r="F2002">
        <v>2025</v>
      </c>
    </row>
    <row r="2003" spans="1:6" x14ac:dyDescent="0.3">
      <c r="A2003" t="s">
        <v>368</v>
      </c>
      <c r="B2003" t="str">
        <v>Residuos</v>
      </c>
      <c r="C2003">
        <v>0</v>
      </c>
      <c r="D2003" t="str">
        <f t="shared" si="34"/>
        <v>1</v>
      </c>
      <c r="E2003" t="s">
        <v>363</v>
      </c>
      <c r="F2003">
        <v>2025</v>
      </c>
    </row>
    <row r="2004" spans="1:6" x14ac:dyDescent="0.3">
      <c r="A2004" t="s">
        <v>368</v>
      </c>
      <c r="B2004" t="str">
        <v>Emisiones y combustible</v>
      </c>
      <c r="C2004">
        <v>0</v>
      </c>
      <c r="D2004" t="str">
        <f t="shared" si="34"/>
        <v>1</v>
      </c>
      <c r="E2004" t="s">
        <v>363</v>
      </c>
      <c r="F2004">
        <v>2025</v>
      </c>
    </row>
    <row r="2005" spans="1:6" x14ac:dyDescent="0.3">
      <c r="A2005" t="s">
        <v>368</v>
      </c>
      <c r="B2005" t="str">
        <v>Saneamiento básico</v>
      </c>
      <c r="C2005">
        <v>0</v>
      </c>
      <c r="D2005" t="str">
        <f t="shared" si="34"/>
        <v>1</v>
      </c>
      <c r="E2005" t="s">
        <v>363</v>
      </c>
      <c r="F2005">
        <v>2025</v>
      </c>
    </row>
    <row r="2006" spans="1:6" x14ac:dyDescent="0.3">
      <c r="A2006" t="s">
        <v>368</v>
      </c>
      <c r="B2006" t="str">
        <v>Inspecciones</v>
      </c>
      <c r="C2006">
        <v>0</v>
      </c>
      <c r="D2006" t="str">
        <f t="shared" si="34"/>
        <v>1</v>
      </c>
      <c r="E2006" t="s">
        <v>363</v>
      </c>
      <c r="F2006">
        <v>2025</v>
      </c>
    </row>
    <row r="2007" spans="1:6" x14ac:dyDescent="0.3">
      <c r="A2007" t="s">
        <v>368</v>
      </c>
      <c r="B2007" t="str">
        <v>Practicas</v>
      </c>
      <c r="C2007">
        <v>0</v>
      </c>
      <c r="D2007" t="str">
        <f t="shared" si="34"/>
        <v>1</v>
      </c>
      <c r="E2007" t="s">
        <v>363</v>
      </c>
      <c r="F2007">
        <v>2025</v>
      </c>
    </row>
    <row r="2008" spans="1:6" x14ac:dyDescent="0.3">
      <c r="A2008" t="s">
        <v>368</v>
      </c>
      <c r="B2008" t="str">
        <v>Formaciones</v>
      </c>
      <c r="C2008">
        <v>0</v>
      </c>
      <c r="D2008" t="str">
        <f t="shared" si="34"/>
        <v>1</v>
      </c>
      <c r="E2008" t="s">
        <v>363</v>
      </c>
      <c r="F2008">
        <v>2025</v>
      </c>
    </row>
    <row r="2009" spans="1:6" x14ac:dyDescent="0.3">
      <c r="A2009" t="s">
        <v>368</v>
      </c>
      <c r="B2009" t="str" cm="1">
        <f t="array" ref="B2009:B2067">'LAB OIT.'!C9:C67</f>
        <v>SIG-MG-01-RG-02 Matriz DOFA</v>
      </c>
      <c r="C2009" cm="1">
        <f t="array" ref="C2009:C2067">'LAB OIT.'!N9:N67</f>
        <v>1</v>
      </c>
      <c r="D2009" t="str">
        <f t="shared" si="34"/>
        <v>0</v>
      </c>
      <c r="E2009" t="s">
        <v>366</v>
      </c>
      <c r="F2009">
        <v>2025</v>
      </c>
    </row>
    <row r="2010" spans="1:6" x14ac:dyDescent="0.3">
      <c r="A2010" t="s">
        <v>368</v>
      </c>
      <c r="B2010" t="str">
        <v>Matriz de partes interesadas</v>
      </c>
      <c r="C2010">
        <v>1</v>
      </c>
      <c r="D2010" t="str">
        <f t="shared" si="34"/>
        <v>0</v>
      </c>
      <c r="E2010" t="s">
        <v>366</v>
      </c>
      <c r="F2010">
        <v>2025</v>
      </c>
    </row>
    <row r="2011" spans="1:6" x14ac:dyDescent="0.3">
      <c r="A2011" t="s">
        <v>368</v>
      </c>
      <c r="B2011" t="str">
        <v>Matriz de riesgos y oportunidades</v>
      </c>
      <c r="C2011">
        <v>1</v>
      </c>
      <c r="D2011" t="str">
        <f t="shared" si="34"/>
        <v>0</v>
      </c>
      <c r="E2011" t="s">
        <v>366</v>
      </c>
      <c r="F2011">
        <v>2025</v>
      </c>
    </row>
    <row r="2012" spans="1:6" x14ac:dyDescent="0.3">
      <c r="A2012" t="s">
        <v>368</v>
      </c>
      <c r="B2012" t="str">
        <v>Matriz de identificación de aspectos e impactos ambientales</v>
      </c>
      <c r="C2012">
        <v>1</v>
      </c>
      <c r="D2012" t="str">
        <f t="shared" si="34"/>
        <v>0</v>
      </c>
      <c r="E2012" t="s">
        <v>366</v>
      </c>
      <c r="F2012">
        <v>2025</v>
      </c>
    </row>
    <row r="2013" spans="1:6" x14ac:dyDescent="0.3">
      <c r="A2013" t="s">
        <v>368</v>
      </c>
      <c r="B2013" t="str">
        <v>Divulgación de la Matriz de identificación de aspectos e impactos ambientales</v>
      </c>
      <c r="C2013">
        <v>1</v>
      </c>
      <c r="D2013" t="str">
        <f t="shared" si="34"/>
        <v>0</v>
      </c>
      <c r="E2013" t="s">
        <v>366</v>
      </c>
      <c r="F2013">
        <v>2025</v>
      </c>
    </row>
    <row r="2014" spans="1:6" x14ac:dyDescent="0.3">
      <c r="A2014" t="s">
        <v>368</v>
      </c>
      <c r="B2014" t="str">
        <v>Presupuesto para la implementación del Sistema de Gestión Ambiental</v>
      </c>
      <c r="C2014">
        <v>1</v>
      </c>
      <c r="D2014" t="str">
        <f t="shared" ref="D2014:D2074" si="35">IF(C2014=1,"0","1")</f>
        <v>0</v>
      </c>
      <c r="E2014" t="s">
        <v>366</v>
      </c>
      <c r="F2014">
        <v>2025</v>
      </c>
    </row>
    <row r="2015" spans="1:6" x14ac:dyDescent="0.3">
      <c r="A2015" t="s">
        <v>368</v>
      </c>
      <c r="B2015" t="str">
        <v>Matriz de comunicaciones externas</v>
      </c>
      <c r="C2015">
        <v>1</v>
      </c>
      <c r="D2015" t="str">
        <f t="shared" si="35"/>
        <v>0</v>
      </c>
      <c r="E2015" t="s">
        <v>366</v>
      </c>
      <c r="F2015">
        <v>2025</v>
      </c>
    </row>
    <row r="2016" spans="1:6" x14ac:dyDescent="0.3">
      <c r="A2016" t="s">
        <v>368</v>
      </c>
      <c r="B2016" t="str">
        <v>Verificación de las instalaciones del centro de acopio</v>
      </c>
      <c r="C2016">
        <v>0</v>
      </c>
      <c r="D2016" t="str">
        <f t="shared" si="35"/>
        <v>1</v>
      </c>
      <c r="E2016" t="s">
        <v>366</v>
      </c>
      <c r="F2016">
        <v>2025</v>
      </c>
    </row>
    <row r="2017" spans="1:6" x14ac:dyDescent="0.3">
      <c r="A2017" t="s">
        <v>368</v>
      </c>
      <c r="B2017" t="str">
        <v xml:space="preserve">Aforo de residuos ordinarios </v>
      </c>
      <c r="C2017">
        <v>0</v>
      </c>
      <c r="D2017" t="str">
        <f t="shared" si="35"/>
        <v>1</v>
      </c>
      <c r="E2017" t="s">
        <v>366</v>
      </c>
      <c r="F2017">
        <v>2025</v>
      </c>
    </row>
    <row r="2018" spans="1:6" x14ac:dyDescent="0.3">
      <c r="A2018" t="s">
        <v>368</v>
      </c>
      <c r="B2018" t="str">
        <v>Orden y aseo del centro de acopio</v>
      </c>
      <c r="C2018">
        <v>0</v>
      </c>
      <c r="D2018" t="str">
        <f t="shared" si="35"/>
        <v>1</v>
      </c>
      <c r="E2018" t="s">
        <v>366</v>
      </c>
      <c r="F2018">
        <v>2025</v>
      </c>
    </row>
    <row r="2019" spans="1:6" x14ac:dyDescent="0.3">
      <c r="A2019" t="s">
        <v>368</v>
      </c>
      <c r="B2019" t="str">
        <v>Recolección de residuos aprovechables (SGA-PM-01-RG-02 Venta de material reciclable y/o donación)</v>
      </c>
      <c r="C2019">
        <v>0</v>
      </c>
      <c r="D2019" t="str">
        <f t="shared" si="35"/>
        <v>1</v>
      </c>
      <c r="E2019" t="s">
        <v>366</v>
      </c>
      <c r="F2019">
        <v>2025</v>
      </c>
    </row>
    <row r="2020" spans="1:6" x14ac:dyDescent="0.3">
      <c r="A2020" t="s">
        <v>368</v>
      </c>
      <c r="B2020" t="str">
        <v xml:space="preserve">Licencias de empresas de recolección , transporte y disposición de residuos peligrosos </v>
      </c>
      <c r="C2020">
        <v>1</v>
      </c>
      <c r="D2020" t="str">
        <f t="shared" si="35"/>
        <v>0</v>
      </c>
      <c r="E2020" t="s">
        <v>366</v>
      </c>
      <c r="F2020">
        <v>2025</v>
      </c>
    </row>
    <row r="2021" spans="1:6" x14ac:dyDescent="0.3">
      <c r="A2021" t="s">
        <v>368</v>
      </c>
      <c r="B2021" t="str">
        <v>Recoleccción de residuos peligrosos (SGA-PL-02-RG-01 Entrega y verificación  de residuos peligrosos)</v>
      </c>
      <c r="C2021">
        <v>0</v>
      </c>
      <c r="D2021" t="str">
        <f t="shared" si="35"/>
        <v>1</v>
      </c>
      <c r="E2021" t="s">
        <v>366</v>
      </c>
      <c r="F2021">
        <v>2025</v>
      </c>
    </row>
    <row r="2022" spans="1:6" x14ac:dyDescent="0.3">
      <c r="A2022" t="s">
        <v>368</v>
      </c>
      <c r="B2022" t="str">
        <v>Manifiestos de carga</v>
      </c>
      <c r="C2022">
        <v>0</v>
      </c>
      <c r="D2022" t="str">
        <f t="shared" si="35"/>
        <v>1</v>
      </c>
      <c r="E2022" t="s">
        <v>366</v>
      </c>
      <c r="F2022">
        <v>2025</v>
      </c>
    </row>
    <row r="2023" spans="1:6" x14ac:dyDescent="0.3">
      <c r="A2023" t="s">
        <v>368</v>
      </c>
      <c r="B2023" t="str">
        <v xml:space="preserve">Recolección de aguas residuales de baños portatiles </v>
      </c>
      <c r="C2023">
        <v>0</v>
      </c>
      <c r="D2023" t="str">
        <f t="shared" si="35"/>
        <v>1</v>
      </c>
      <c r="E2023" t="s">
        <v>366</v>
      </c>
      <c r="F2023">
        <v>2025</v>
      </c>
    </row>
    <row r="2024" spans="1:6" x14ac:dyDescent="0.3">
      <c r="A2024" t="s">
        <v>368</v>
      </c>
      <c r="B2024" t="str">
        <v>Actualización del registro SGA-PM-01-RG-01 Control de generación y disposición de residuos</v>
      </c>
      <c r="C2024">
        <v>0</v>
      </c>
      <c r="D2024" t="str">
        <f t="shared" si="35"/>
        <v>1</v>
      </c>
      <c r="E2024" t="s">
        <v>366</v>
      </c>
      <c r="F2024">
        <v>2025</v>
      </c>
    </row>
    <row r="2025" spans="1:6" x14ac:dyDescent="0.3">
      <c r="A2025" t="s">
        <v>368</v>
      </c>
      <c r="B2025" t="str">
        <v xml:space="preserve">Licencias y certificados de disposición final de los talleres que realizan mantenimiento a los vehiculos </v>
      </c>
      <c r="C2025">
        <v>0</v>
      </c>
      <c r="D2025" t="str">
        <f t="shared" si="35"/>
        <v>1</v>
      </c>
      <c r="E2025" t="s">
        <v>366</v>
      </c>
      <c r="F2025">
        <v>2025</v>
      </c>
    </row>
    <row r="2026" spans="1:6" x14ac:dyDescent="0.3">
      <c r="A2026" t="s">
        <v>368</v>
      </c>
      <c r="B2026" t="str">
        <v>Control de plagas (roedores)</v>
      </c>
      <c r="C2026">
        <v>0</v>
      </c>
      <c r="D2026" t="str">
        <f t="shared" si="35"/>
        <v>1</v>
      </c>
      <c r="E2026" t="s">
        <v>366</v>
      </c>
      <c r="F2026">
        <v>2025</v>
      </c>
    </row>
    <row r="2027" spans="1:6" x14ac:dyDescent="0.3">
      <c r="A2027" t="s">
        <v>368</v>
      </c>
      <c r="B2027" t="str">
        <v>Fumigación general (Vectores)</v>
      </c>
      <c r="C2027">
        <v>0</v>
      </c>
      <c r="D2027" t="str">
        <f t="shared" si="35"/>
        <v>1</v>
      </c>
      <c r="E2027" t="s">
        <v>366</v>
      </c>
      <c r="F2027">
        <v>2025</v>
      </c>
    </row>
    <row r="2028" spans="1:6" x14ac:dyDescent="0.3">
      <c r="A2028" t="s">
        <v>368</v>
      </c>
      <c r="B2028" t="str">
        <v>Lavado de tanques</v>
      </c>
      <c r="C2028">
        <v>1</v>
      </c>
      <c r="D2028" t="str">
        <f t="shared" si="35"/>
        <v>0</v>
      </c>
      <c r="E2028" t="s">
        <v>366</v>
      </c>
      <c r="F2028">
        <v>2025</v>
      </c>
    </row>
    <row r="2029" spans="1:6" x14ac:dyDescent="0.3">
      <c r="A2029" t="s">
        <v>368</v>
      </c>
      <c r="B2029" t="str">
        <v>Análisis e informe de agua potable (Laboratorio acreditado por el IDEAM)</v>
      </c>
      <c r="C2029">
        <v>0</v>
      </c>
      <c r="D2029" t="str">
        <f t="shared" si="35"/>
        <v>1</v>
      </c>
      <c r="E2029" t="s">
        <v>366</v>
      </c>
      <c r="F2029">
        <v>2025</v>
      </c>
    </row>
    <row r="2030" spans="1:6" x14ac:dyDescent="0.3">
      <c r="A2030" t="s">
        <v>368</v>
      </c>
      <c r="B2030" t="str">
        <v>Mantenimiento de los filtros de agua de las instalaciones de la sede</v>
      </c>
      <c r="C2030">
        <v>0</v>
      </c>
      <c r="D2030" t="str">
        <f t="shared" si="35"/>
        <v>1</v>
      </c>
      <c r="E2030" t="s">
        <v>366</v>
      </c>
      <c r="F2030">
        <v>2025</v>
      </c>
    </row>
    <row r="2031" spans="1:6" x14ac:dyDescent="0.3">
      <c r="A2031" t="s">
        <v>368</v>
      </c>
      <c r="B2031" t="str">
        <v>Proyectos para la disminuación del impacto ambiental</v>
      </c>
      <c r="C2031">
        <v>0</v>
      </c>
      <c r="D2031" t="str">
        <f t="shared" si="35"/>
        <v>1</v>
      </c>
      <c r="E2031" t="s">
        <v>366</v>
      </c>
      <c r="F2031">
        <v>2025</v>
      </c>
    </row>
    <row r="2032" spans="1:6" x14ac:dyDescent="0.3">
      <c r="A2032" t="s">
        <v>368</v>
      </c>
      <c r="B2032" t="str">
        <v>Campañas de toma de conciencia en el contrato</v>
      </c>
      <c r="C2032">
        <v>0</v>
      </c>
      <c r="D2032" t="str">
        <f t="shared" si="35"/>
        <v>1</v>
      </c>
      <c r="E2032" t="s">
        <v>366</v>
      </c>
      <c r="F2032">
        <v>2025</v>
      </c>
    </row>
    <row r="2033" spans="1:6" x14ac:dyDescent="0.3">
      <c r="A2033" t="s">
        <v>368</v>
      </c>
      <c r="B2033" t="str">
        <v>Charlas o divulgaciones en temas ambientales</v>
      </c>
      <c r="C2033">
        <v>0</v>
      </c>
      <c r="D2033" t="str">
        <f t="shared" si="35"/>
        <v>1</v>
      </c>
      <c r="E2033" t="s">
        <v>366</v>
      </c>
      <c r="F2033">
        <v>2025</v>
      </c>
    </row>
    <row r="2034" spans="1:6" x14ac:dyDescent="0.3">
      <c r="A2034" t="s">
        <v>368</v>
      </c>
      <c r="B2034" t="str">
        <v>Verificación de las revisiones tecnicomecanica de los vehiculos</v>
      </c>
      <c r="C2034">
        <v>0</v>
      </c>
      <c r="D2034" t="str">
        <f t="shared" si="35"/>
        <v>1</v>
      </c>
      <c r="E2034" t="s">
        <v>366</v>
      </c>
      <c r="F2034">
        <v>2025</v>
      </c>
    </row>
    <row r="2035" spans="1:6" x14ac:dyDescent="0.3">
      <c r="A2035" t="s">
        <v>368</v>
      </c>
      <c r="B2035" t="str">
        <v>Verificaciones de las revisiones tecnicomecanicas de las motos</v>
      </c>
      <c r="C2035">
        <v>0</v>
      </c>
      <c r="D2035" t="str">
        <f t="shared" si="35"/>
        <v>1</v>
      </c>
      <c r="E2035" t="s">
        <v>366</v>
      </c>
      <c r="F2035">
        <v>2025</v>
      </c>
    </row>
    <row r="2036" spans="1:6" x14ac:dyDescent="0.3">
      <c r="A2036" t="s">
        <v>368</v>
      </c>
      <c r="B2036" t="str">
        <v>Revisión de la información en la plataforma CAMPRO</v>
      </c>
      <c r="C2036">
        <v>0</v>
      </c>
      <c r="D2036" t="str">
        <f t="shared" si="35"/>
        <v>1</v>
      </c>
      <c r="E2036" t="s">
        <v>366</v>
      </c>
      <c r="F2036">
        <v>2025</v>
      </c>
    </row>
    <row r="2037" spans="1:6" x14ac:dyDescent="0.3">
      <c r="A2037" t="s">
        <v>368</v>
      </c>
      <c r="B2037" t="str">
        <v>Certificación ambiental para la habilitación de centros de diagnostico automotor - CDA</v>
      </c>
      <c r="C2037">
        <v>0</v>
      </c>
      <c r="D2037" t="str">
        <f t="shared" si="35"/>
        <v>1</v>
      </c>
      <c r="E2037" t="s">
        <v>366</v>
      </c>
      <c r="F2037">
        <v>2025</v>
      </c>
    </row>
    <row r="2038" spans="1:6" x14ac:dyDescent="0.3">
      <c r="A2038" t="s">
        <v>368</v>
      </c>
      <c r="B2038" t="str">
        <v>Combustibles</v>
      </c>
      <c r="C2038">
        <v>0</v>
      </c>
      <c r="D2038" t="str">
        <f t="shared" si="35"/>
        <v>1</v>
      </c>
      <c r="E2038" t="s">
        <v>366</v>
      </c>
      <c r="F2038">
        <v>2025</v>
      </c>
    </row>
    <row r="2039" spans="1:6" x14ac:dyDescent="0.3">
      <c r="A2039" t="s">
        <v>368</v>
      </c>
      <c r="B2039" t="str">
        <v>SSL-PM-02-RG-01 Matriz de Identificación sustancia quimica</v>
      </c>
      <c r="C2039">
        <v>0</v>
      </c>
      <c r="D2039" t="str">
        <f t="shared" si="35"/>
        <v>1</v>
      </c>
      <c r="E2039" t="s">
        <v>366</v>
      </c>
      <c r="F2039">
        <v>2025</v>
      </c>
    </row>
    <row r="2040" spans="1:6" x14ac:dyDescent="0.3">
      <c r="A2040" t="s">
        <v>368</v>
      </c>
      <c r="B2040" t="str">
        <v>Matriz de compatibilidad de acuerdo a las sustancias quimicas que se manejan</v>
      </c>
      <c r="C2040">
        <v>0</v>
      </c>
      <c r="D2040" t="str">
        <f t="shared" si="35"/>
        <v>1</v>
      </c>
      <c r="E2040" t="s">
        <v>366</v>
      </c>
      <c r="F2040">
        <v>2025</v>
      </c>
    </row>
    <row r="2041" spans="1:6" x14ac:dyDescent="0.3">
      <c r="A2041" t="s">
        <v>368</v>
      </c>
      <c r="B2041" t="str">
        <v>Verificación del almacenamiento de las sustancias quimicas de acuerdo al Sistema Globalmente Armonizado (Registro fotografico)</v>
      </c>
      <c r="C2041">
        <v>0</v>
      </c>
      <c r="D2041" t="str">
        <f t="shared" si="35"/>
        <v>1</v>
      </c>
      <c r="E2041" t="s">
        <v>366</v>
      </c>
      <c r="F2041">
        <v>2025</v>
      </c>
    </row>
    <row r="2042" spans="1:6" x14ac:dyDescent="0.3">
      <c r="A2042" t="s">
        <v>368</v>
      </c>
      <c r="B2042" t="str">
        <v>SSL-PM-02-RG-02 Etiquetado de las sustancias quimicas en la sede del proyecto (Servicios generales, almacen, TI, entre otras). (Registro fotografico)</v>
      </c>
      <c r="C2042">
        <v>0</v>
      </c>
      <c r="D2042" t="str">
        <f t="shared" si="35"/>
        <v>1</v>
      </c>
      <c r="E2042" t="s">
        <v>366</v>
      </c>
      <c r="F2042">
        <v>2025</v>
      </c>
    </row>
    <row r="2043" spans="1:6" x14ac:dyDescent="0.3">
      <c r="A2043" t="s">
        <v>368</v>
      </c>
      <c r="B2043" t="str">
        <v>Fichas de seguridad que se utilizan en el proyecto (Resolución 773 de 2021 - Decreto 1496 del 2018  y que cumplan de acuerdo a la NTC 4435)</v>
      </c>
      <c r="C2043">
        <v>0</v>
      </c>
      <c r="D2043" t="str">
        <f t="shared" si="35"/>
        <v>1</v>
      </c>
      <c r="E2043" t="s">
        <v>366</v>
      </c>
      <c r="F2043">
        <v>2025</v>
      </c>
    </row>
    <row r="2044" spans="1:6" x14ac:dyDescent="0.3">
      <c r="A2044" t="s">
        <v>368</v>
      </c>
      <c r="B2044" t="str">
        <v xml:space="preserve">SSL-PM-02-RG-02 Etiquetado de las sustancias quimicas en los vehiculos del proyecto  </v>
      </c>
      <c r="C2044">
        <v>0</v>
      </c>
      <c r="D2044" t="str">
        <f t="shared" si="35"/>
        <v>1</v>
      </c>
      <c r="E2044" t="s">
        <v>366</v>
      </c>
      <c r="F2044">
        <v>2025</v>
      </c>
    </row>
    <row r="2045" spans="1:6" x14ac:dyDescent="0.3">
      <c r="A2045" t="s">
        <v>368</v>
      </c>
      <c r="B2045" t="str">
        <v>SSL-PM-02-RG-03 Tarjeta de emergencia (para el transporte de sustancias quimicas)</v>
      </c>
      <c r="C2045">
        <v>0</v>
      </c>
      <c r="D2045" t="str">
        <f t="shared" si="35"/>
        <v>1</v>
      </c>
      <c r="E2045" t="s">
        <v>366</v>
      </c>
      <c r="F2045">
        <v>2025</v>
      </c>
    </row>
    <row r="2046" spans="1:6" x14ac:dyDescent="0.3">
      <c r="A2046" t="s">
        <v>368</v>
      </c>
      <c r="B2046" t="str">
        <v>Cumplimiento al rotulado de los vehiculos que transportan sustancias (Decreto 1609/2002)</v>
      </c>
      <c r="C2046">
        <v>0</v>
      </c>
      <c r="D2046" t="str">
        <f t="shared" si="35"/>
        <v>1</v>
      </c>
      <c r="E2046" t="s">
        <v>366</v>
      </c>
      <c r="F2046">
        <v>2025</v>
      </c>
    </row>
    <row r="2047" spans="1:6" x14ac:dyDescent="0.3">
      <c r="A2047" t="s">
        <v>368</v>
      </c>
      <c r="B2047" t="str">
        <v>SSL-PM-14-RG-05 Guion para el desarrollo del simulacro</v>
      </c>
      <c r="C2047">
        <v>0</v>
      </c>
      <c r="D2047" t="str">
        <f t="shared" si="35"/>
        <v>1</v>
      </c>
      <c r="E2047" t="s">
        <v>366</v>
      </c>
      <c r="F2047">
        <v>2025</v>
      </c>
    </row>
    <row r="2048" spans="1:6" x14ac:dyDescent="0.3">
      <c r="A2048" t="s">
        <v>368</v>
      </c>
      <c r="B2048" t="str">
        <v>SGA-PR-02-RG-03 Informe de simulacro de emergencias ambientales.</v>
      </c>
      <c r="C2048">
        <v>0</v>
      </c>
      <c r="D2048" t="str">
        <f t="shared" si="35"/>
        <v>1</v>
      </c>
      <c r="E2048" t="s">
        <v>366</v>
      </c>
      <c r="F2048">
        <v>2025</v>
      </c>
    </row>
    <row r="2049" spans="1:6" x14ac:dyDescent="0.3">
      <c r="A2049" t="s">
        <v>368</v>
      </c>
      <c r="B2049" t="str">
        <v>Documento donde se establece los PONS aplicables al contrato</v>
      </c>
      <c r="C2049">
        <v>0</v>
      </c>
      <c r="D2049" t="str">
        <f t="shared" si="35"/>
        <v>1</v>
      </c>
      <c r="E2049" t="s">
        <v>366</v>
      </c>
      <c r="F2049">
        <v>2025</v>
      </c>
    </row>
    <row r="2050" spans="1:6" x14ac:dyDescent="0.3">
      <c r="A2050" t="s">
        <v>368</v>
      </c>
      <c r="B2050" t="str">
        <v>SGA-PR-02-RG-02 Investigación de causalidad de emergencias ambientales</v>
      </c>
      <c r="C2050">
        <v>0</v>
      </c>
      <c r="D2050" t="str">
        <f t="shared" si="35"/>
        <v>1</v>
      </c>
      <c r="E2050" t="s">
        <v>366</v>
      </c>
      <c r="F2050">
        <v>2025</v>
      </c>
    </row>
    <row r="2051" spans="1:6" x14ac:dyDescent="0.3">
      <c r="A2051" t="s">
        <v>368</v>
      </c>
      <c r="B2051" t="str">
        <v>SGA-PR-02-RG-04 Base de incidentes ambientales</v>
      </c>
      <c r="C2051">
        <v>0</v>
      </c>
      <c r="D2051" t="str">
        <f t="shared" si="35"/>
        <v>1</v>
      </c>
      <c r="E2051" t="s">
        <v>366</v>
      </c>
      <c r="F2051">
        <v>2025</v>
      </c>
    </row>
    <row r="2052" spans="1:6" x14ac:dyDescent="0.3">
      <c r="A2052" t="s">
        <v>368</v>
      </c>
      <c r="B2052" t="str">
        <v>Inducción y reinducción</v>
      </c>
      <c r="C2052">
        <v>0</v>
      </c>
      <c r="D2052" t="str">
        <f t="shared" si="35"/>
        <v>1</v>
      </c>
      <c r="E2052" t="s">
        <v>366</v>
      </c>
      <c r="F2052">
        <v>2025</v>
      </c>
    </row>
    <row r="2053" spans="1:6" x14ac:dyDescent="0.3">
      <c r="A2053" t="s">
        <v>368</v>
      </c>
      <c r="B2053" t="str">
        <v>Inspecciones ambiental en terreno</v>
      </c>
      <c r="C2053">
        <v>0</v>
      </c>
      <c r="D2053" t="str">
        <f t="shared" si="35"/>
        <v>1</v>
      </c>
      <c r="E2053" t="s">
        <v>366</v>
      </c>
      <c r="F2053">
        <v>2025</v>
      </c>
    </row>
    <row r="2054" spans="1:6" x14ac:dyDescent="0.3">
      <c r="A2054" t="s">
        <v>368</v>
      </c>
      <c r="B2054" t="str">
        <v>Inspecciones de kit de derrames</v>
      </c>
      <c r="C2054">
        <v>0</v>
      </c>
      <c r="D2054" t="str">
        <f t="shared" si="35"/>
        <v>1</v>
      </c>
      <c r="E2054" t="s">
        <v>366</v>
      </c>
      <c r="F2054">
        <v>2025</v>
      </c>
    </row>
    <row r="2055" spans="1:6" x14ac:dyDescent="0.3">
      <c r="A2055" t="s">
        <v>368</v>
      </c>
      <c r="B2055" t="str">
        <v>Inspecciones localivas ambientales</v>
      </c>
      <c r="C2055">
        <v>0</v>
      </c>
      <c r="D2055" t="str">
        <f t="shared" si="35"/>
        <v>1</v>
      </c>
      <c r="E2055" t="s">
        <v>366</v>
      </c>
      <c r="F2055">
        <v>2025</v>
      </c>
    </row>
    <row r="2056" spans="1:6" x14ac:dyDescent="0.3">
      <c r="A2056" t="s">
        <v>368</v>
      </c>
      <c r="B2056" t="str">
        <v>Informe del desempeño ambiental del contrato (Indicadores, practicas sostenibles, hallazgos, entre otros)</v>
      </c>
      <c r="C2056">
        <v>0</v>
      </c>
      <c r="D2056" t="str">
        <f t="shared" si="35"/>
        <v>1</v>
      </c>
      <c r="E2056" t="s">
        <v>366</v>
      </c>
      <c r="F2056">
        <v>2025</v>
      </c>
    </row>
    <row r="2057" spans="1:6" x14ac:dyDescent="0.3">
      <c r="A2057" t="s">
        <v>368</v>
      </c>
      <c r="B2057" t="str">
        <v>Comunicación del desempeño ambiental a colaboradores</v>
      </c>
      <c r="C2057">
        <v>0</v>
      </c>
      <c r="D2057" t="str">
        <f t="shared" si="35"/>
        <v>1</v>
      </c>
      <c r="E2057" t="s">
        <v>366</v>
      </c>
      <c r="F2057">
        <v>2025</v>
      </c>
    </row>
    <row r="2058" spans="1:6" x14ac:dyDescent="0.3">
      <c r="A2058" t="s">
        <v>368</v>
      </c>
      <c r="B2058" t="str">
        <v>SGA-PL-01-RG-05 Lista de chequeo de cumplimiento ambiental de proveedores (Sustancias quimicas, Saneamiento básico, Residuos peligrosos, RCD, CDA, Estaciones de servicio, Laboratorios - Cromatografia; entre otros)</v>
      </c>
      <c r="C2058">
        <v>0</v>
      </c>
      <c r="D2058" t="str">
        <f t="shared" si="35"/>
        <v>1</v>
      </c>
      <c r="E2058" t="s">
        <v>366</v>
      </c>
      <c r="F2058">
        <v>2025</v>
      </c>
    </row>
    <row r="2059" spans="1:6" x14ac:dyDescent="0.3">
      <c r="A2059" t="s">
        <v>368</v>
      </c>
      <c r="B2059" t="str">
        <v>Soportes del cumplimiento ambiental de cada proveedor</v>
      </c>
      <c r="C2059">
        <v>0</v>
      </c>
      <c r="D2059" t="str">
        <f t="shared" si="35"/>
        <v>1</v>
      </c>
      <c r="E2059" t="s">
        <v>366</v>
      </c>
      <c r="F2059">
        <v>2025</v>
      </c>
    </row>
    <row r="2060" spans="1:6" x14ac:dyDescent="0.3">
      <c r="A2060" t="s">
        <v>368</v>
      </c>
      <c r="B2060" t="str">
        <v>Seguimiento y Control Acciones Correctivas y Oportunidades de Mejora</v>
      </c>
      <c r="C2060">
        <v>0</v>
      </c>
      <c r="D2060" t="str">
        <f t="shared" si="35"/>
        <v>1</v>
      </c>
      <c r="E2060" t="s">
        <v>366</v>
      </c>
      <c r="F2060">
        <v>2025</v>
      </c>
    </row>
    <row r="2061" spans="1:6" x14ac:dyDescent="0.3">
      <c r="A2061" t="s">
        <v>368</v>
      </c>
      <c r="B2061" t="str">
        <v>Evidencias de cierre de hallazgo</v>
      </c>
      <c r="C2061">
        <v>0</v>
      </c>
      <c r="D2061" t="str">
        <f t="shared" si="35"/>
        <v>1</v>
      </c>
      <c r="E2061" t="s">
        <v>366</v>
      </c>
      <c r="F2061">
        <v>2025</v>
      </c>
    </row>
    <row r="2062" spans="1:6" x14ac:dyDescent="0.3">
      <c r="A2062" t="s">
        <v>368</v>
      </c>
      <c r="B2062" t="str">
        <v>Residuos</v>
      </c>
      <c r="C2062">
        <v>0</v>
      </c>
      <c r="D2062" t="str">
        <f t="shared" si="35"/>
        <v>1</v>
      </c>
      <c r="E2062" t="s">
        <v>366</v>
      </c>
      <c r="F2062">
        <v>2025</v>
      </c>
    </row>
    <row r="2063" spans="1:6" x14ac:dyDescent="0.3">
      <c r="A2063" t="s">
        <v>368</v>
      </c>
      <c r="B2063" t="str">
        <v>Emisiones y combustible</v>
      </c>
      <c r="C2063">
        <v>0</v>
      </c>
      <c r="D2063" t="str">
        <f t="shared" si="35"/>
        <v>1</v>
      </c>
      <c r="E2063" t="s">
        <v>366</v>
      </c>
      <c r="F2063">
        <v>2025</v>
      </c>
    </row>
    <row r="2064" spans="1:6" x14ac:dyDescent="0.3">
      <c r="A2064" t="s">
        <v>368</v>
      </c>
      <c r="B2064" t="str">
        <v>Saneamiento básico</v>
      </c>
      <c r="C2064">
        <v>0</v>
      </c>
      <c r="D2064" t="str">
        <f t="shared" si="35"/>
        <v>1</v>
      </c>
      <c r="E2064" t="s">
        <v>366</v>
      </c>
      <c r="F2064">
        <v>2025</v>
      </c>
    </row>
    <row r="2065" spans="1:6" x14ac:dyDescent="0.3">
      <c r="A2065" t="s">
        <v>368</v>
      </c>
      <c r="B2065" t="str">
        <v>Inspecciones</v>
      </c>
      <c r="C2065">
        <v>0</v>
      </c>
      <c r="D2065" t="str">
        <f t="shared" si="35"/>
        <v>1</v>
      </c>
      <c r="E2065" t="s">
        <v>366</v>
      </c>
      <c r="F2065">
        <v>2025</v>
      </c>
    </row>
    <row r="2066" spans="1:6" x14ac:dyDescent="0.3">
      <c r="A2066" t="s">
        <v>368</v>
      </c>
      <c r="B2066" t="str">
        <v>Practicas</v>
      </c>
      <c r="C2066">
        <v>0</v>
      </c>
      <c r="D2066" t="str">
        <f t="shared" si="35"/>
        <v>1</v>
      </c>
      <c r="E2066" t="s">
        <v>366</v>
      </c>
      <c r="F2066">
        <v>2025</v>
      </c>
    </row>
    <row r="2067" spans="1:6" x14ac:dyDescent="0.3">
      <c r="A2067" t="s">
        <v>368</v>
      </c>
      <c r="B2067" t="str">
        <v>Formaciones</v>
      </c>
      <c r="C2067">
        <v>0</v>
      </c>
      <c r="D2067" t="str">
        <f t="shared" si="35"/>
        <v>1</v>
      </c>
      <c r="E2067" t="s">
        <v>366</v>
      </c>
      <c r="F2067">
        <v>2025</v>
      </c>
    </row>
    <row r="2068" spans="1:6" x14ac:dyDescent="0.3">
      <c r="A2068" t="s">
        <v>368</v>
      </c>
      <c r="B2068" t="str" cm="1">
        <f t="array" ref="B2068:B2126">'LAB OIT.'!C9:C67</f>
        <v>SIG-MG-01-RG-02 Matriz DOFA</v>
      </c>
      <c r="C2068" cm="1">
        <f t="array" ref="C2068:C2126">'LAB OIT.'!O9:O67</f>
        <v>0</v>
      </c>
      <c r="D2068" t="str">
        <f t="shared" si="35"/>
        <v>1</v>
      </c>
      <c r="E2068" t="s">
        <v>367</v>
      </c>
      <c r="F2068">
        <v>2025</v>
      </c>
    </row>
    <row r="2069" spans="1:6" x14ac:dyDescent="0.3">
      <c r="A2069" t="s">
        <v>368</v>
      </c>
      <c r="B2069" t="str">
        <v>Matriz de partes interesadas</v>
      </c>
      <c r="C2069">
        <v>0</v>
      </c>
      <c r="D2069" t="str">
        <f t="shared" si="35"/>
        <v>1</v>
      </c>
      <c r="E2069" t="s">
        <v>367</v>
      </c>
      <c r="F2069">
        <v>2025</v>
      </c>
    </row>
    <row r="2070" spans="1:6" x14ac:dyDescent="0.3">
      <c r="A2070" t="s">
        <v>368</v>
      </c>
      <c r="B2070" t="str">
        <v>Matriz de riesgos y oportunidades</v>
      </c>
      <c r="C2070">
        <v>0</v>
      </c>
      <c r="D2070" t="str">
        <f t="shared" si="35"/>
        <v>1</v>
      </c>
      <c r="E2070" t="s">
        <v>367</v>
      </c>
      <c r="F2070">
        <v>2025</v>
      </c>
    </row>
    <row r="2071" spans="1:6" x14ac:dyDescent="0.3">
      <c r="A2071" t="s">
        <v>368</v>
      </c>
      <c r="B2071" t="str">
        <v>Matriz de identificación de aspectos e impactos ambientales</v>
      </c>
      <c r="C2071">
        <v>0</v>
      </c>
      <c r="D2071" t="str">
        <f t="shared" si="35"/>
        <v>1</v>
      </c>
      <c r="E2071" t="s">
        <v>367</v>
      </c>
      <c r="F2071">
        <v>2025</v>
      </c>
    </row>
    <row r="2072" spans="1:6" x14ac:dyDescent="0.3">
      <c r="A2072" t="s">
        <v>368</v>
      </c>
      <c r="B2072" t="str">
        <v>Divulgación de la Matriz de identificación de aspectos e impactos ambientales</v>
      </c>
      <c r="C2072">
        <v>0</v>
      </c>
      <c r="D2072" t="str">
        <f t="shared" si="35"/>
        <v>1</v>
      </c>
      <c r="E2072" t="s">
        <v>367</v>
      </c>
      <c r="F2072">
        <v>2025</v>
      </c>
    </row>
    <row r="2073" spans="1:6" x14ac:dyDescent="0.3">
      <c r="A2073" t="s">
        <v>368</v>
      </c>
      <c r="B2073" t="str">
        <v>Presupuesto para la implementación del Sistema de Gestión Ambiental</v>
      </c>
      <c r="C2073">
        <v>0</v>
      </c>
      <c r="D2073" t="str">
        <f t="shared" si="35"/>
        <v>1</v>
      </c>
      <c r="E2073" t="s">
        <v>367</v>
      </c>
      <c r="F2073">
        <v>2025</v>
      </c>
    </row>
    <row r="2074" spans="1:6" x14ac:dyDescent="0.3">
      <c r="A2074" t="s">
        <v>368</v>
      </c>
      <c r="B2074" t="str">
        <v>Matriz de comunicaciones externas</v>
      </c>
      <c r="C2074">
        <v>0</v>
      </c>
      <c r="D2074" t="str">
        <f t="shared" si="35"/>
        <v>1</v>
      </c>
      <c r="E2074" t="s">
        <v>367</v>
      </c>
      <c r="F2074">
        <v>2025</v>
      </c>
    </row>
    <row r="2075" spans="1:6" x14ac:dyDescent="0.3">
      <c r="A2075" t="s">
        <v>368</v>
      </c>
      <c r="B2075" t="str">
        <v>Verificación de las instalaciones del centro de acopio</v>
      </c>
      <c r="C2075">
        <v>0</v>
      </c>
      <c r="D2075" t="str">
        <f t="shared" ref="D2075:D2135" si="36">IF(C2075=1,"0","1")</f>
        <v>1</v>
      </c>
      <c r="E2075" t="s">
        <v>367</v>
      </c>
      <c r="F2075">
        <v>2025</v>
      </c>
    </row>
    <row r="2076" spans="1:6" x14ac:dyDescent="0.3">
      <c r="A2076" t="s">
        <v>368</v>
      </c>
      <c r="B2076" t="str">
        <v xml:space="preserve">Aforo de residuos ordinarios </v>
      </c>
      <c r="C2076">
        <v>0</v>
      </c>
      <c r="D2076" t="str">
        <f t="shared" si="36"/>
        <v>1</v>
      </c>
      <c r="E2076" t="s">
        <v>367</v>
      </c>
      <c r="F2076">
        <v>2025</v>
      </c>
    </row>
    <row r="2077" spans="1:6" x14ac:dyDescent="0.3">
      <c r="A2077" t="s">
        <v>368</v>
      </c>
      <c r="B2077" t="str">
        <v>Orden y aseo del centro de acopio</v>
      </c>
      <c r="C2077">
        <v>0</v>
      </c>
      <c r="D2077" t="str">
        <f t="shared" si="36"/>
        <v>1</v>
      </c>
      <c r="E2077" t="s">
        <v>367</v>
      </c>
      <c r="F2077">
        <v>2025</v>
      </c>
    </row>
    <row r="2078" spans="1:6" x14ac:dyDescent="0.3">
      <c r="A2078" t="s">
        <v>368</v>
      </c>
      <c r="B2078" t="str">
        <v>Recolección de residuos aprovechables (SGA-PM-01-RG-02 Venta de material reciclable y/o donación)</v>
      </c>
      <c r="C2078">
        <v>0</v>
      </c>
      <c r="D2078" t="str">
        <f t="shared" si="36"/>
        <v>1</v>
      </c>
      <c r="E2078" t="s">
        <v>367</v>
      </c>
      <c r="F2078">
        <v>2025</v>
      </c>
    </row>
    <row r="2079" spans="1:6" x14ac:dyDescent="0.3">
      <c r="A2079" t="s">
        <v>368</v>
      </c>
      <c r="B2079" t="str">
        <v xml:space="preserve">Licencias de empresas de recolección , transporte y disposición de residuos peligrosos </v>
      </c>
      <c r="C2079">
        <v>1</v>
      </c>
      <c r="D2079" t="str">
        <f t="shared" si="36"/>
        <v>0</v>
      </c>
      <c r="E2079" t="s">
        <v>367</v>
      </c>
      <c r="F2079">
        <v>2025</v>
      </c>
    </row>
    <row r="2080" spans="1:6" x14ac:dyDescent="0.3">
      <c r="A2080" t="s">
        <v>368</v>
      </c>
      <c r="B2080" t="str">
        <v>Recoleccción de residuos peligrosos (SGA-PL-02-RG-01 Entrega y verificación  de residuos peligrosos)</v>
      </c>
      <c r="C2080">
        <v>0</v>
      </c>
      <c r="D2080" t="str">
        <f t="shared" si="36"/>
        <v>1</v>
      </c>
      <c r="E2080" t="s">
        <v>367</v>
      </c>
      <c r="F2080">
        <v>2025</v>
      </c>
    </row>
    <row r="2081" spans="1:6" x14ac:dyDescent="0.3">
      <c r="A2081" t="s">
        <v>368</v>
      </c>
      <c r="B2081" t="str">
        <v>Manifiestos de carga</v>
      </c>
      <c r="C2081">
        <v>0</v>
      </c>
      <c r="D2081" t="str">
        <f t="shared" si="36"/>
        <v>1</v>
      </c>
      <c r="E2081" t="s">
        <v>367</v>
      </c>
      <c r="F2081">
        <v>2025</v>
      </c>
    </row>
    <row r="2082" spans="1:6" x14ac:dyDescent="0.3">
      <c r="A2082" t="s">
        <v>368</v>
      </c>
      <c r="B2082" t="str">
        <v xml:space="preserve">Recolección de aguas residuales de baños portatiles </v>
      </c>
      <c r="C2082">
        <v>0</v>
      </c>
      <c r="D2082" t="str">
        <f t="shared" si="36"/>
        <v>1</v>
      </c>
      <c r="E2082" t="s">
        <v>367</v>
      </c>
      <c r="F2082">
        <v>2025</v>
      </c>
    </row>
    <row r="2083" spans="1:6" x14ac:dyDescent="0.3">
      <c r="A2083" t="s">
        <v>368</v>
      </c>
      <c r="B2083" t="str">
        <v>Actualización del registro SGA-PM-01-RG-01 Control de generación y disposición de residuos</v>
      </c>
      <c r="C2083">
        <v>0</v>
      </c>
      <c r="D2083" t="str">
        <f t="shared" si="36"/>
        <v>1</v>
      </c>
      <c r="E2083" t="s">
        <v>367</v>
      </c>
      <c r="F2083">
        <v>2025</v>
      </c>
    </row>
    <row r="2084" spans="1:6" x14ac:dyDescent="0.3">
      <c r="A2084" t="s">
        <v>368</v>
      </c>
      <c r="B2084" t="str">
        <v xml:space="preserve">Licencias y certificados de disposición final de los talleres que realizan mantenimiento a los vehiculos </v>
      </c>
      <c r="C2084">
        <v>0</v>
      </c>
      <c r="D2084" t="str">
        <f t="shared" si="36"/>
        <v>1</v>
      </c>
      <c r="E2084" t="s">
        <v>367</v>
      </c>
      <c r="F2084">
        <v>2025</v>
      </c>
    </row>
    <row r="2085" spans="1:6" x14ac:dyDescent="0.3">
      <c r="A2085" t="s">
        <v>368</v>
      </c>
      <c r="B2085" t="str">
        <v>Control de plagas (roedores)</v>
      </c>
      <c r="C2085">
        <v>0</v>
      </c>
      <c r="D2085" t="str">
        <f t="shared" si="36"/>
        <v>1</v>
      </c>
      <c r="E2085" t="s">
        <v>367</v>
      </c>
      <c r="F2085">
        <v>2025</v>
      </c>
    </row>
    <row r="2086" spans="1:6" x14ac:dyDescent="0.3">
      <c r="A2086" t="s">
        <v>368</v>
      </c>
      <c r="B2086" t="str">
        <v>Fumigación general (Vectores)</v>
      </c>
      <c r="C2086">
        <v>0</v>
      </c>
      <c r="D2086" t="str">
        <f t="shared" si="36"/>
        <v>1</v>
      </c>
      <c r="E2086" t="s">
        <v>367</v>
      </c>
      <c r="F2086">
        <v>2025</v>
      </c>
    </row>
    <row r="2087" spans="1:6" x14ac:dyDescent="0.3">
      <c r="A2087" t="s">
        <v>368</v>
      </c>
      <c r="B2087" t="str">
        <v>Lavado de tanques</v>
      </c>
      <c r="C2087">
        <v>0</v>
      </c>
      <c r="D2087" t="str">
        <f t="shared" si="36"/>
        <v>1</v>
      </c>
      <c r="E2087" t="s">
        <v>367</v>
      </c>
      <c r="F2087">
        <v>2025</v>
      </c>
    </row>
    <row r="2088" spans="1:6" x14ac:dyDescent="0.3">
      <c r="A2088" t="s">
        <v>368</v>
      </c>
      <c r="B2088" t="str">
        <v>Análisis e informe de agua potable (Laboratorio acreditado por el IDEAM)</v>
      </c>
      <c r="C2088">
        <v>0</v>
      </c>
      <c r="D2088" t="str">
        <f t="shared" si="36"/>
        <v>1</v>
      </c>
      <c r="E2088" t="s">
        <v>367</v>
      </c>
      <c r="F2088">
        <v>2025</v>
      </c>
    </row>
    <row r="2089" spans="1:6" x14ac:dyDescent="0.3">
      <c r="A2089" t="s">
        <v>368</v>
      </c>
      <c r="B2089" t="str">
        <v>Mantenimiento de los filtros de agua de las instalaciones de la sede</v>
      </c>
      <c r="C2089">
        <v>0</v>
      </c>
      <c r="D2089" t="str">
        <f t="shared" si="36"/>
        <v>1</v>
      </c>
      <c r="E2089" t="s">
        <v>367</v>
      </c>
      <c r="F2089">
        <v>2025</v>
      </c>
    </row>
    <row r="2090" spans="1:6" x14ac:dyDescent="0.3">
      <c r="A2090" t="s">
        <v>368</v>
      </c>
      <c r="B2090" t="str">
        <v>Proyectos para la disminuación del impacto ambiental</v>
      </c>
      <c r="C2090">
        <v>0</v>
      </c>
      <c r="D2090" t="str">
        <f t="shared" si="36"/>
        <v>1</v>
      </c>
      <c r="E2090" t="s">
        <v>367</v>
      </c>
      <c r="F2090">
        <v>2025</v>
      </c>
    </row>
    <row r="2091" spans="1:6" x14ac:dyDescent="0.3">
      <c r="A2091" t="s">
        <v>368</v>
      </c>
      <c r="B2091" t="str">
        <v>Campañas de toma de conciencia en el contrato</v>
      </c>
      <c r="C2091">
        <v>0</v>
      </c>
      <c r="D2091" t="str">
        <f t="shared" si="36"/>
        <v>1</v>
      </c>
      <c r="E2091" t="s">
        <v>367</v>
      </c>
      <c r="F2091">
        <v>2025</v>
      </c>
    </row>
    <row r="2092" spans="1:6" x14ac:dyDescent="0.3">
      <c r="A2092" t="s">
        <v>368</v>
      </c>
      <c r="B2092" t="str">
        <v>Charlas o divulgaciones en temas ambientales</v>
      </c>
      <c r="C2092">
        <v>0</v>
      </c>
      <c r="D2092" t="str">
        <f t="shared" si="36"/>
        <v>1</v>
      </c>
      <c r="E2092" t="s">
        <v>367</v>
      </c>
      <c r="F2092">
        <v>2025</v>
      </c>
    </row>
    <row r="2093" spans="1:6" x14ac:dyDescent="0.3">
      <c r="A2093" t="s">
        <v>368</v>
      </c>
      <c r="B2093" t="str">
        <v>Verificación de las revisiones tecnicomecanica de los vehiculos</v>
      </c>
      <c r="C2093">
        <v>0</v>
      </c>
      <c r="D2093" t="str">
        <f t="shared" si="36"/>
        <v>1</v>
      </c>
      <c r="E2093" t="s">
        <v>367</v>
      </c>
      <c r="F2093">
        <v>2025</v>
      </c>
    </row>
    <row r="2094" spans="1:6" x14ac:dyDescent="0.3">
      <c r="A2094" t="s">
        <v>368</v>
      </c>
      <c r="B2094" t="str">
        <v>Verificaciones de las revisiones tecnicomecanicas de las motos</v>
      </c>
      <c r="C2094">
        <v>0</v>
      </c>
      <c r="D2094" t="str">
        <f t="shared" si="36"/>
        <v>1</v>
      </c>
      <c r="E2094" t="s">
        <v>367</v>
      </c>
      <c r="F2094">
        <v>2025</v>
      </c>
    </row>
    <row r="2095" spans="1:6" x14ac:dyDescent="0.3">
      <c r="A2095" t="s">
        <v>368</v>
      </c>
      <c r="B2095" t="str">
        <v>Revisión de la información en la plataforma CAMPRO</v>
      </c>
      <c r="C2095">
        <v>0</v>
      </c>
      <c r="D2095" t="str">
        <f t="shared" si="36"/>
        <v>1</v>
      </c>
      <c r="E2095" t="s">
        <v>367</v>
      </c>
      <c r="F2095">
        <v>2025</v>
      </c>
    </row>
    <row r="2096" spans="1:6" x14ac:dyDescent="0.3">
      <c r="A2096" t="s">
        <v>368</v>
      </c>
      <c r="B2096" t="str">
        <v>Certificación ambiental para la habilitación de centros de diagnostico automotor - CDA</v>
      </c>
      <c r="C2096">
        <v>0</v>
      </c>
      <c r="D2096" t="str">
        <f t="shared" si="36"/>
        <v>1</v>
      </c>
      <c r="E2096" t="s">
        <v>367</v>
      </c>
      <c r="F2096">
        <v>2025</v>
      </c>
    </row>
    <row r="2097" spans="1:6" x14ac:dyDescent="0.3">
      <c r="A2097" t="s">
        <v>368</v>
      </c>
      <c r="B2097" t="str">
        <v>Combustibles</v>
      </c>
      <c r="C2097">
        <v>0</v>
      </c>
      <c r="D2097" t="str">
        <f t="shared" si="36"/>
        <v>1</v>
      </c>
      <c r="E2097" t="s">
        <v>367</v>
      </c>
      <c r="F2097">
        <v>2025</v>
      </c>
    </row>
    <row r="2098" spans="1:6" x14ac:dyDescent="0.3">
      <c r="A2098" t="s">
        <v>368</v>
      </c>
      <c r="B2098" t="str">
        <v>SSL-PM-02-RG-01 Matriz de Identificación sustancia quimica</v>
      </c>
      <c r="C2098">
        <v>0</v>
      </c>
      <c r="D2098" t="str">
        <f t="shared" si="36"/>
        <v>1</v>
      </c>
      <c r="E2098" t="s">
        <v>367</v>
      </c>
      <c r="F2098">
        <v>2025</v>
      </c>
    </row>
    <row r="2099" spans="1:6" x14ac:dyDescent="0.3">
      <c r="A2099" t="s">
        <v>368</v>
      </c>
      <c r="B2099" t="str">
        <v>Matriz de compatibilidad de acuerdo a las sustancias quimicas que se manejan</v>
      </c>
      <c r="C2099">
        <v>0</v>
      </c>
      <c r="D2099" t="str">
        <f t="shared" si="36"/>
        <v>1</v>
      </c>
      <c r="E2099" t="s">
        <v>367</v>
      </c>
      <c r="F2099">
        <v>2025</v>
      </c>
    </row>
    <row r="2100" spans="1:6" x14ac:dyDescent="0.3">
      <c r="A2100" t="s">
        <v>368</v>
      </c>
      <c r="B2100" t="str">
        <v>Verificación del almacenamiento de las sustancias quimicas de acuerdo al Sistema Globalmente Armonizado (Registro fotografico)</v>
      </c>
      <c r="C2100">
        <v>0</v>
      </c>
      <c r="D2100" t="str">
        <f t="shared" si="36"/>
        <v>1</v>
      </c>
      <c r="E2100" t="s">
        <v>367</v>
      </c>
      <c r="F2100">
        <v>2025</v>
      </c>
    </row>
    <row r="2101" spans="1:6" x14ac:dyDescent="0.3">
      <c r="A2101" t="s">
        <v>368</v>
      </c>
      <c r="B2101" t="str">
        <v>SSL-PM-02-RG-02 Etiquetado de las sustancias quimicas en la sede del proyecto (Servicios generales, almacen, TI, entre otras). (Registro fotografico)</v>
      </c>
      <c r="C2101">
        <v>0</v>
      </c>
      <c r="D2101" t="str">
        <f t="shared" si="36"/>
        <v>1</v>
      </c>
      <c r="E2101" t="s">
        <v>367</v>
      </c>
      <c r="F2101">
        <v>2025</v>
      </c>
    </row>
    <row r="2102" spans="1:6" x14ac:dyDescent="0.3">
      <c r="A2102" t="s">
        <v>368</v>
      </c>
      <c r="B2102" t="str">
        <v>Fichas de seguridad que se utilizan en el proyecto (Resolución 773 de 2021 - Decreto 1496 del 2018  y que cumplan de acuerdo a la NTC 4435)</v>
      </c>
      <c r="C2102">
        <v>0</v>
      </c>
      <c r="D2102" t="str">
        <f t="shared" si="36"/>
        <v>1</v>
      </c>
      <c r="E2102" t="s">
        <v>367</v>
      </c>
      <c r="F2102">
        <v>2025</v>
      </c>
    </row>
    <row r="2103" spans="1:6" x14ac:dyDescent="0.3">
      <c r="A2103" t="s">
        <v>368</v>
      </c>
      <c r="B2103" t="str">
        <v xml:space="preserve">SSL-PM-02-RG-02 Etiquetado de las sustancias quimicas en los vehiculos del proyecto  </v>
      </c>
      <c r="C2103">
        <v>0</v>
      </c>
      <c r="D2103" t="str">
        <f t="shared" si="36"/>
        <v>1</v>
      </c>
      <c r="E2103" t="s">
        <v>367</v>
      </c>
      <c r="F2103">
        <v>2025</v>
      </c>
    </row>
    <row r="2104" spans="1:6" x14ac:dyDescent="0.3">
      <c r="A2104" t="s">
        <v>368</v>
      </c>
      <c r="B2104" t="str">
        <v>SSL-PM-02-RG-03 Tarjeta de emergencia (para el transporte de sustancias quimicas)</v>
      </c>
      <c r="C2104">
        <v>0</v>
      </c>
      <c r="D2104" t="str">
        <f t="shared" si="36"/>
        <v>1</v>
      </c>
      <c r="E2104" t="s">
        <v>367</v>
      </c>
      <c r="F2104">
        <v>2025</v>
      </c>
    </row>
    <row r="2105" spans="1:6" x14ac:dyDescent="0.3">
      <c r="A2105" t="s">
        <v>368</v>
      </c>
      <c r="B2105" t="str">
        <v>Cumplimiento al rotulado de los vehiculos que transportan sustancias (Decreto 1609/2002)</v>
      </c>
      <c r="C2105">
        <v>0</v>
      </c>
      <c r="D2105" t="str">
        <f t="shared" si="36"/>
        <v>1</v>
      </c>
      <c r="E2105" t="s">
        <v>367</v>
      </c>
      <c r="F2105">
        <v>2025</v>
      </c>
    </row>
    <row r="2106" spans="1:6" x14ac:dyDescent="0.3">
      <c r="A2106" t="s">
        <v>368</v>
      </c>
      <c r="B2106" t="str">
        <v>SSL-PM-14-RG-05 Guion para el desarrollo del simulacro</v>
      </c>
      <c r="C2106">
        <v>0</v>
      </c>
      <c r="D2106" t="str">
        <f t="shared" si="36"/>
        <v>1</v>
      </c>
      <c r="E2106" t="s">
        <v>367</v>
      </c>
      <c r="F2106">
        <v>2025</v>
      </c>
    </row>
    <row r="2107" spans="1:6" x14ac:dyDescent="0.3">
      <c r="A2107" t="s">
        <v>368</v>
      </c>
      <c r="B2107" t="str">
        <v>SGA-PR-02-RG-03 Informe de simulacro de emergencias ambientales.</v>
      </c>
      <c r="C2107">
        <v>0</v>
      </c>
      <c r="D2107" t="str">
        <f t="shared" si="36"/>
        <v>1</v>
      </c>
      <c r="E2107" t="s">
        <v>367</v>
      </c>
      <c r="F2107">
        <v>2025</v>
      </c>
    </row>
    <row r="2108" spans="1:6" x14ac:dyDescent="0.3">
      <c r="A2108" t="s">
        <v>368</v>
      </c>
      <c r="B2108" t="str">
        <v>Documento donde se establece los PONS aplicables al contrato</v>
      </c>
      <c r="C2108">
        <v>0</v>
      </c>
      <c r="D2108" t="str">
        <f t="shared" si="36"/>
        <v>1</v>
      </c>
      <c r="E2108" t="s">
        <v>367</v>
      </c>
      <c r="F2108">
        <v>2025</v>
      </c>
    </row>
    <row r="2109" spans="1:6" x14ac:dyDescent="0.3">
      <c r="A2109" t="s">
        <v>368</v>
      </c>
      <c r="B2109" t="str">
        <v>SGA-PR-02-RG-02 Investigación de causalidad de emergencias ambientales</v>
      </c>
      <c r="C2109">
        <v>0</v>
      </c>
      <c r="D2109" t="str">
        <f t="shared" si="36"/>
        <v>1</v>
      </c>
      <c r="E2109" t="s">
        <v>367</v>
      </c>
      <c r="F2109">
        <v>2025</v>
      </c>
    </row>
    <row r="2110" spans="1:6" x14ac:dyDescent="0.3">
      <c r="A2110" t="s">
        <v>368</v>
      </c>
      <c r="B2110" t="str">
        <v>SGA-PR-02-RG-04 Base de incidentes ambientales</v>
      </c>
      <c r="C2110">
        <v>0</v>
      </c>
      <c r="D2110" t="str">
        <f t="shared" si="36"/>
        <v>1</v>
      </c>
      <c r="E2110" t="s">
        <v>367</v>
      </c>
      <c r="F2110">
        <v>2025</v>
      </c>
    </row>
    <row r="2111" spans="1:6" x14ac:dyDescent="0.3">
      <c r="A2111" t="s">
        <v>368</v>
      </c>
      <c r="B2111" t="str">
        <v>Inducción y reinducción</v>
      </c>
      <c r="C2111">
        <v>0</v>
      </c>
      <c r="D2111" t="str">
        <f t="shared" si="36"/>
        <v>1</v>
      </c>
      <c r="E2111" t="s">
        <v>367</v>
      </c>
      <c r="F2111">
        <v>2025</v>
      </c>
    </row>
    <row r="2112" spans="1:6" x14ac:dyDescent="0.3">
      <c r="A2112" t="s">
        <v>368</v>
      </c>
      <c r="B2112" t="str">
        <v>Inspecciones ambiental en terreno</v>
      </c>
      <c r="C2112">
        <v>0</v>
      </c>
      <c r="D2112" t="str">
        <f t="shared" si="36"/>
        <v>1</v>
      </c>
      <c r="E2112" t="s">
        <v>367</v>
      </c>
      <c r="F2112">
        <v>2025</v>
      </c>
    </row>
    <row r="2113" spans="1:6" x14ac:dyDescent="0.3">
      <c r="A2113" t="s">
        <v>368</v>
      </c>
      <c r="B2113" t="str">
        <v>Inspecciones de kit de derrames</v>
      </c>
      <c r="C2113">
        <v>0</v>
      </c>
      <c r="D2113" t="str">
        <f t="shared" si="36"/>
        <v>1</v>
      </c>
      <c r="E2113" t="s">
        <v>367</v>
      </c>
      <c r="F2113">
        <v>2025</v>
      </c>
    </row>
    <row r="2114" spans="1:6" x14ac:dyDescent="0.3">
      <c r="A2114" t="s">
        <v>368</v>
      </c>
      <c r="B2114" t="str">
        <v>Inspecciones localivas ambientales</v>
      </c>
      <c r="C2114">
        <v>0</v>
      </c>
      <c r="D2114" t="str">
        <f t="shared" si="36"/>
        <v>1</v>
      </c>
      <c r="E2114" t="s">
        <v>367</v>
      </c>
      <c r="F2114">
        <v>2025</v>
      </c>
    </row>
    <row r="2115" spans="1:6" x14ac:dyDescent="0.3">
      <c r="A2115" t="s">
        <v>368</v>
      </c>
      <c r="B2115" t="str">
        <v>Informe del desempeño ambiental del contrato (Indicadores, practicas sostenibles, hallazgos, entre otros)</v>
      </c>
      <c r="C2115">
        <v>0</v>
      </c>
      <c r="D2115" t="str">
        <f t="shared" si="36"/>
        <v>1</v>
      </c>
      <c r="E2115" t="s">
        <v>367</v>
      </c>
      <c r="F2115">
        <v>2025</v>
      </c>
    </row>
    <row r="2116" spans="1:6" x14ac:dyDescent="0.3">
      <c r="A2116" t="s">
        <v>368</v>
      </c>
      <c r="B2116" t="str">
        <v>Comunicación del desempeño ambiental a colaboradores</v>
      </c>
      <c r="C2116">
        <v>0</v>
      </c>
      <c r="D2116" t="str">
        <f t="shared" si="36"/>
        <v>1</v>
      </c>
      <c r="E2116" t="s">
        <v>367</v>
      </c>
      <c r="F2116">
        <v>2025</v>
      </c>
    </row>
    <row r="2117" spans="1:6" x14ac:dyDescent="0.3">
      <c r="A2117" t="s">
        <v>368</v>
      </c>
      <c r="B2117" t="str">
        <v>SGA-PL-01-RG-05 Lista de chequeo de cumplimiento ambiental de proveedores (Sustancias quimicas, Saneamiento básico, Residuos peligrosos, RCD, CDA, Estaciones de servicio, Laboratorios - Cromatografia; entre otros)</v>
      </c>
      <c r="C2117">
        <v>0</v>
      </c>
      <c r="D2117" t="str">
        <f t="shared" si="36"/>
        <v>1</v>
      </c>
      <c r="E2117" t="s">
        <v>367</v>
      </c>
      <c r="F2117">
        <v>2025</v>
      </c>
    </row>
    <row r="2118" spans="1:6" x14ac:dyDescent="0.3">
      <c r="A2118" t="s">
        <v>368</v>
      </c>
      <c r="B2118" t="str">
        <v>Soportes del cumplimiento ambiental de cada proveedor</v>
      </c>
      <c r="C2118">
        <v>0</v>
      </c>
      <c r="D2118" t="str">
        <f t="shared" si="36"/>
        <v>1</v>
      </c>
      <c r="E2118" t="s">
        <v>367</v>
      </c>
      <c r="F2118">
        <v>2025</v>
      </c>
    </row>
    <row r="2119" spans="1:6" x14ac:dyDescent="0.3">
      <c r="A2119" t="s">
        <v>368</v>
      </c>
      <c r="B2119" t="str">
        <v>Seguimiento y Control Acciones Correctivas y Oportunidades de Mejora</v>
      </c>
      <c r="C2119">
        <v>0</v>
      </c>
      <c r="D2119" t="str">
        <f t="shared" si="36"/>
        <v>1</v>
      </c>
      <c r="E2119" t="s">
        <v>367</v>
      </c>
      <c r="F2119">
        <v>2025</v>
      </c>
    </row>
    <row r="2120" spans="1:6" x14ac:dyDescent="0.3">
      <c r="A2120" t="s">
        <v>368</v>
      </c>
      <c r="B2120" t="str">
        <v>Evidencias de cierre de hallazgo</v>
      </c>
      <c r="C2120">
        <v>0</v>
      </c>
      <c r="D2120" t="str">
        <f t="shared" si="36"/>
        <v>1</v>
      </c>
      <c r="E2120" t="s">
        <v>367</v>
      </c>
      <c r="F2120">
        <v>2025</v>
      </c>
    </row>
    <row r="2121" spans="1:6" x14ac:dyDescent="0.3">
      <c r="A2121" t="s">
        <v>368</v>
      </c>
      <c r="B2121" t="str">
        <v>Residuos</v>
      </c>
      <c r="C2121">
        <v>0</v>
      </c>
      <c r="D2121" t="str">
        <f t="shared" si="36"/>
        <v>1</v>
      </c>
      <c r="E2121" t="s">
        <v>367</v>
      </c>
      <c r="F2121">
        <v>2025</v>
      </c>
    </row>
    <row r="2122" spans="1:6" x14ac:dyDescent="0.3">
      <c r="A2122" t="s">
        <v>368</v>
      </c>
      <c r="B2122" t="str">
        <v>Emisiones y combustible</v>
      </c>
      <c r="C2122">
        <v>0</v>
      </c>
      <c r="D2122" t="str">
        <f t="shared" si="36"/>
        <v>1</v>
      </c>
      <c r="E2122" t="s">
        <v>367</v>
      </c>
      <c r="F2122">
        <v>2025</v>
      </c>
    </row>
    <row r="2123" spans="1:6" x14ac:dyDescent="0.3">
      <c r="A2123" t="s">
        <v>368</v>
      </c>
      <c r="B2123" t="str">
        <v>Saneamiento básico</v>
      </c>
      <c r="C2123">
        <v>0</v>
      </c>
      <c r="D2123" t="str">
        <f t="shared" si="36"/>
        <v>1</v>
      </c>
      <c r="E2123" t="s">
        <v>367</v>
      </c>
      <c r="F2123">
        <v>2025</v>
      </c>
    </row>
    <row r="2124" spans="1:6" x14ac:dyDescent="0.3">
      <c r="A2124" t="s">
        <v>368</v>
      </c>
      <c r="B2124" t="str">
        <v>Inspecciones</v>
      </c>
      <c r="C2124">
        <v>0</v>
      </c>
      <c r="D2124" t="str">
        <f t="shared" si="36"/>
        <v>1</v>
      </c>
      <c r="E2124" t="s">
        <v>367</v>
      </c>
      <c r="F2124">
        <v>2025</v>
      </c>
    </row>
    <row r="2125" spans="1:6" x14ac:dyDescent="0.3">
      <c r="A2125" t="s">
        <v>368</v>
      </c>
      <c r="B2125" t="str">
        <v>Practicas</v>
      </c>
      <c r="C2125">
        <v>0</v>
      </c>
      <c r="D2125" t="str">
        <f t="shared" si="36"/>
        <v>1</v>
      </c>
      <c r="E2125" t="s">
        <v>367</v>
      </c>
      <c r="F2125">
        <v>2025</v>
      </c>
    </row>
    <row r="2126" spans="1:6" x14ac:dyDescent="0.3">
      <c r="A2126" t="s">
        <v>368</v>
      </c>
      <c r="B2126" t="str">
        <v>Formaciones</v>
      </c>
      <c r="C2126">
        <v>0</v>
      </c>
      <c r="D2126" t="str">
        <f t="shared" si="36"/>
        <v>1</v>
      </c>
      <c r="E2126" t="s">
        <v>367</v>
      </c>
      <c r="F2126">
        <v>2025</v>
      </c>
    </row>
    <row r="2127" spans="1:6" x14ac:dyDescent="0.3">
      <c r="A2127" t="s">
        <v>369</v>
      </c>
      <c r="B2127" t="str" cm="1">
        <f t="array" ref="B2127:B2185">'EPSA CALI.'!C9:C67</f>
        <v>SIG-MG-01-RG-02 Matriz DOFA</v>
      </c>
      <c r="C2127" cm="1">
        <f t="array" ref="C2127:C2185">'EPSA CALI.'!D9:D67</f>
        <v>1</v>
      </c>
      <c r="D2127" t="str">
        <f t="shared" si="36"/>
        <v>0</v>
      </c>
      <c r="E2127" t="s">
        <v>365</v>
      </c>
      <c r="F2127">
        <v>2025</v>
      </c>
    </row>
    <row r="2128" spans="1:6" x14ac:dyDescent="0.3">
      <c r="A2128" t="s">
        <v>369</v>
      </c>
      <c r="B2128" t="str">
        <v>Matriz de partes interesadas</v>
      </c>
      <c r="C2128">
        <v>1</v>
      </c>
      <c r="D2128" t="str">
        <f t="shared" si="36"/>
        <v>0</v>
      </c>
      <c r="E2128" t="s">
        <v>365</v>
      </c>
      <c r="F2128">
        <v>2025</v>
      </c>
    </row>
    <row r="2129" spans="1:6" x14ac:dyDescent="0.3">
      <c r="A2129" t="s">
        <v>369</v>
      </c>
      <c r="B2129" t="str">
        <v>Matriz de riesgos y oportunidades</v>
      </c>
      <c r="C2129">
        <v>1</v>
      </c>
      <c r="D2129" t="str">
        <f t="shared" si="36"/>
        <v>0</v>
      </c>
      <c r="E2129" t="s">
        <v>365</v>
      </c>
      <c r="F2129">
        <v>2025</v>
      </c>
    </row>
    <row r="2130" spans="1:6" x14ac:dyDescent="0.3">
      <c r="A2130" t="s">
        <v>369</v>
      </c>
      <c r="B2130" t="str">
        <v>Matriz de identificación de aspectos e impactos ambientales</v>
      </c>
      <c r="C2130">
        <v>1</v>
      </c>
      <c r="D2130" t="str">
        <f t="shared" si="36"/>
        <v>0</v>
      </c>
      <c r="E2130" t="s">
        <v>365</v>
      </c>
      <c r="F2130">
        <v>2025</v>
      </c>
    </row>
    <row r="2131" spans="1:6" x14ac:dyDescent="0.3">
      <c r="A2131" t="s">
        <v>369</v>
      </c>
      <c r="B2131" t="str">
        <v>Divulgación de la Matriz de identificación de aspectos e impactos ambientales</v>
      </c>
      <c r="C2131">
        <v>1</v>
      </c>
      <c r="D2131" t="str">
        <f t="shared" si="36"/>
        <v>0</v>
      </c>
      <c r="E2131" t="s">
        <v>365</v>
      </c>
      <c r="F2131">
        <v>2025</v>
      </c>
    </row>
    <row r="2132" spans="1:6" x14ac:dyDescent="0.3">
      <c r="A2132" t="s">
        <v>369</v>
      </c>
      <c r="B2132" t="str">
        <v>Presupuesto para la implementación del Sistema de Gestión Ambiental</v>
      </c>
      <c r="C2132">
        <v>1</v>
      </c>
      <c r="D2132" t="str">
        <f t="shared" si="36"/>
        <v>0</v>
      </c>
      <c r="E2132" t="s">
        <v>365</v>
      </c>
      <c r="F2132">
        <v>2025</v>
      </c>
    </row>
    <row r="2133" spans="1:6" x14ac:dyDescent="0.3">
      <c r="A2133" t="s">
        <v>369</v>
      </c>
      <c r="B2133" t="str">
        <v>Matriz de comunicaciones externas</v>
      </c>
      <c r="C2133">
        <v>1</v>
      </c>
      <c r="D2133" t="str">
        <f t="shared" si="36"/>
        <v>0</v>
      </c>
      <c r="E2133" t="s">
        <v>365</v>
      </c>
      <c r="F2133">
        <v>2025</v>
      </c>
    </row>
    <row r="2134" spans="1:6" x14ac:dyDescent="0.3">
      <c r="A2134" t="s">
        <v>369</v>
      </c>
      <c r="B2134" t="str">
        <v>Verificación de las instalaciones del centro de acopio</v>
      </c>
      <c r="C2134">
        <v>0</v>
      </c>
      <c r="D2134" t="str">
        <f t="shared" si="36"/>
        <v>1</v>
      </c>
      <c r="E2134" t="s">
        <v>365</v>
      </c>
      <c r="F2134">
        <v>2025</v>
      </c>
    </row>
    <row r="2135" spans="1:6" x14ac:dyDescent="0.3">
      <c r="A2135" t="s">
        <v>369</v>
      </c>
      <c r="B2135" t="str">
        <v xml:space="preserve">Aforo de residuos ordinarios </v>
      </c>
      <c r="C2135">
        <v>1</v>
      </c>
      <c r="D2135" t="str">
        <f t="shared" si="36"/>
        <v>0</v>
      </c>
      <c r="E2135" t="s">
        <v>365</v>
      </c>
      <c r="F2135">
        <v>2025</v>
      </c>
    </row>
    <row r="2136" spans="1:6" x14ac:dyDescent="0.3">
      <c r="A2136" t="s">
        <v>369</v>
      </c>
      <c r="B2136" t="str">
        <v>Orden y aseo del centro de acopio</v>
      </c>
      <c r="C2136">
        <v>0</v>
      </c>
      <c r="D2136" t="str">
        <f t="shared" ref="D2136:D2196" si="37">IF(C2136=1,"0","1")</f>
        <v>1</v>
      </c>
      <c r="E2136" t="s">
        <v>365</v>
      </c>
      <c r="F2136">
        <v>2025</v>
      </c>
    </row>
    <row r="2137" spans="1:6" x14ac:dyDescent="0.3">
      <c r="A2137" t="s">
        <v>369</v>
      </c>
      <c r="B2137" t="str">
        <v>Recolección de residuos aprovechables (SGA-PM-01-RG-02 Venta de material reciclable y/o donación)</v>
      </c>
      <c r="C2137">
        <v>0</v>
      </c>
      <c r="D2137" t="str">
        <f t="shared" si="37"/>
        <v>1</v>
      </c>
      <c r="E2137" t="s">
        <v>365</v>
      </c>
      <c r="F2137">
        <v>2025</v>
      </c>
    </row>
    <row r="2138" spans="1:6" x14ac:dyDescent="0.3">
      <c r="A2138" t="s">
        <v>369</v>
      </c>
      <c r="B2138" t="str">
        <v xml:space="preserve">Licencias de empresas de recolección , transporte y disposición de residuos peligrosos </v>
      </c>
      <c r="C2138">
        <v>0</v>
      </c>
      <c r="D2138" t="str">
        <f t="shared" si="37"/>
        <v>1</v>
      </c>
      <c r="E2138" t="s">
        <v>365</v>
      </c>
      <c r="F2138">
        <v>2025</v>
      </c>
    </row>
    <row r="2139" spans="1:6" x14ac:dyDescent="0.3">
      <c r="A2139" t="s">
        <v>369</v>
      </c>
      <c r="B2139" t="str">
        <v>Recoleccción de residuos peligrosos (SGA-PL-02-RG-01 Entrega y verificación  de residuos peligrosos)</v>
      </c>
      <c r="C2139">
        <v>0</v>
      </c>
      <c r="D2139" t="str">
        <f t="shared" si="37"/>
        <v>1</v>
      </c>
      <c r="E2139" t="s">
        <v>365</v>
      </c>
      <c r="F2139">
        <v>2025</v>
      </c>
    </row>
    <row r="2140" spans="1:6" x14ac:dyDescent="0.3">
      <c r="A2140" t="s">
        <v>369</v>
      </c>
      <c r="B2140" t="str">
        <v>Manifiestos de carga</v>
      </c>
      <c r="C2140">
        <v>0</v>
      </c>
      <c r="D2140" t="str">
        <f t="shared" si="37"/>
        <v>1</v>
      </c>
      <c r="E2140" t="s">
        <v>365</v>
      </c>
      <c r="F2140">
        <v>2025</v>
      </c>
    </row>
    <row r="2141" spans="1:6" x14ac:dyDescent="0.3">
      <c r="A2141" t="s">
        <v>369</v>
      </c>
      <c r="B2141" t="str">
        <v xml:space="preserve">Recolección de aguas residuales de baños portatiles </v>
      </c>
      <c r="C2141">
        <v>0</v>
      </c>
      <c r="D2141" t="str">
        <f t="shared" si="37"/>
        <v>1</v>
      </c>
      <c r="E2141" t="s">
        <v>365</v>
      </c>
      <c r="F2141">
        <v>2025</v>
      </c>
    </row>
    <row r="2142" spans="1:6" x14ac:dyDescent="0.3">
      <c r="A2142" t="s">
        <v>369</v>
      </c>
      <c r="B2142" t="str">
        <v>Actualización del registro SGA-PM-01-RG-01 Control de generación y disposición de residuos</v>
      </c>
      <c r="C2142">
        <v>0</v>
      </c>
      <c r="D2142" t="str">
        <f t="shared" si="37"/>
        <v>1</v>
      </c>
      <c r="E2142" t="s">
        <v>365</v>
      </c>
      <c r="F2142">
        <v>2025</v>
      </c>
    </row>
    <row r="2143" spans="1:6" x14ac:dyDescent="0.3">
      <c r="A2143" t="s">
        <v>369</v>
      </c>
      <c r="B2143" t="str">
        <v xml:space="preserve">Licencias y certificados de disposición final de los talleres que realizan mantenimiento a los vehiculos </v>
      </c>
      <c r="C2143">
        <v>0</v>
      </c>
      <c r="D2143" t="str">
        <f t="shared" si="37"/>
        <v>1</v>
      </c>
      <c r="E2143" t="s">
        <v>365</v>
      </c>
      <c r="F2143">
        <v>2025</v>
      </c>
    </row>
    <row r="2144" spans="1:6" x14ac:dyDescent="0.3">
      <c r="A2144" t="s">
        <v>369</v>
      </c>
      <c r="B2144" t="str">
        <v>Control de plagas (roedores)</v>
      </c>
      <c r="C2144">
        <v>0</v>
      </c>
      <c r="D2144" t="str">
        <f t="shared" si="37"/>
        <v>1</v>
      </c>
      <c r="E2144" t="s">
        <v>365</v>
      </c>
      <c r="F2144">
        <v>2025</v>
      </c>
    </row>
    <row r="2145" spans="1:6" x14ac:dyDescent="0.3">
      <c r="A2145" t="s">
        <v>369</v>
      </c>
      <c r="B2145" t="str">
        <v>Fumigación general (Vectores)</v>
      </c>
      <c r="C2145">
        <v>0</v>
      </c>
      <c r="D2145" t="str">
        <f t="shared" si="37"/>
        <v>1</v>
      </c>
      <c r="E2145" t="s">
        <v>365</v>
      </c>
      <c r="F2145">
        <v>2025</v>
      </c>
    </row>
    <row r="2146" spans="1:6" x14ac:dyDescent="0.3">
      <c r="A2146" t="s">
        <v>369</v>
      </c>
      <c r="B2146" t="str">
        <v>Lavado de tanques</v>
      </c>
      <c r="C2146">
        <v>0</v>
      </c>
      <c r="D2146" t="str">
        <f t="shared" si="37"/>
        <v>1</v>
      </c>
      <c r="E2146" t="s">
        <v>365</v>
      </c>
      <c r="F2146">
        <v>2025</v>
      </c>
    </row>
    <row r="2147" spans="1:6" x14ac:dyDescent="0.3">
      <c r="A2147" t="s">
        <v>369</v>
      </c>
      <c r="B2147" t="str">
        <v>Análisis e informe de agua potable (Laboratorio acreditado por el IDEAM)</v>
      </c>
      <c r="C2147">
        <v>0</v>
      </c>
      <c r="D2147" t="str">
        <f t="shared" si="37"/>
        <v>1</v>
      </c>
      <c r="E2147" t="s">
        <v>365</v>
      </c>
      <c r="F2147">
        <v>2025</v>
      </c>
    </row>
    <row r="2148" spans="1:6" x14ac:dyDescent="0.3">
      <c r="A2148" t="s">
        <v>369</v>
      </c>
      <c r="B2148" t="str">
        <v>Mantenimiento de los filtros de agua de las instalaciones de la sede</v>
      </c>
      <c r="C2148">
        <v>0</v>
      </c>
      <c r="D2148" t="str">
        <f t="shared" si="37"/>
        <v>1</v>
      </c>
      <c r="E2148" t="s">
        <v>365</v>
      </c>
      <c r="F2148">
        <v>2025</v>
      </c>
    </row>
    <row r="2149" spans="1:6" x14ac:dyDescent="0.3">
      <c r="A2149" t="s">
        <v>369</v>
      </c>
      <c r="B2149" t="str">
        <v>Proyectos para la disminuación del impacto ambiental</v>
      </c>
      <c r="C2149">
        <v>0</v>
      </c>
      <c r="D2149" t="str">
        <f t="shared" si="37"/>
        <v>1</v>
      </c>
      <c r="E2149" t="s">
        <v>365</v>
      </c>
      <c r="F2149">
        <v>2025</v>
      </c>
    </row>
    <row r="2150" spans="1:6" x14ac:dyDescent="0.3">
      <c r="A2150" t="s">
        <v>369</v>
      </c>
      <c r="B2150" t="str">
        <v>Campañas de toma de conciencia en el contrato</v>
      </c>
      <c r="C2150">
        <v>0</v>
      </c>
      <c r="D2150" t="str">
        <f t="shared" si="37"/>
        <v>1</v>
      </c>
      <c r="E2150" t="s">
        <v>365</v>
      </c>
      <c r="F2150">
        <v>2025</v>
      </c>
    </row>
    <row r="2151" spans="1:6" x14ac:dyDescent="0.3">
      <c r="A2151" t="s">
        <v>369</v>
      </c>
      <c r="B2151" t="str">
        <v>Charlas o divulgaciones en temas ambientales</v>
      </c>
      <c r="C2151">
        <v>1</v>
      </c>
      <c r="D2151" t="str">
        <f t="shared" si="37"/>
        <v>0</v>
      </c>
      <c r="E2151" t="s">
        <v>365</v>
      </c>
      <c r="F2151">
        <v>2025</v>
      </c>
    </row>
    <row r="2152" spans="1:6" x14ac:dyDescent="0.3">
      <c r="A2152" t="s">
        <v>369</v>
      </c>
      <c r="B2152" t="str">
        <v>Verificación de las revisiones tecnicomecanica de los vehiculos</v>
      </c>
      <c r="C2152">
        <v>1</v>
      </c>
      <c r="D2152" t="str">
        <f t="shared" si="37"/>
        <v>0</v>
      </c>
      <c r="E2152" t="s">
        <v>365</v>
      </c>
      <c r="F2152">
        <v>2025</v>
      </c>
    </row>
    <row r="2153" spans="1:6" x14ac:dyDescent="0.3">
      <c r="A2153" t="s">
        <v>369</v>
      </c>
      <c r="B2153" t="str">
        <v>Verificaciones de las revisiones tecnicomecanicas de las motos</v>
      </c>
      <c r="C2153">
        <v>1</v>
      </c>
      <c r="D2153" t="str">
        <f t="shared" si="37"/>
        <v>0</v>
      </c>
      <c r="E2153" t="s">
        <v>365</v>
      </c>
      <c r="F2153">
        <v>2025</v>
      </c>
    </row>
    <row r="2154" spans="1:6" x14ac:dyDescent="0.3">
      <c r="A2154" t="s">
        <v>369</v>
      </c>
      <c r="B2154" t="str">
        <v>Revisión de la información en la plataforma CAMPRO</v>
      </c>
      <c r="C2154">
        <v>1</v>
      </c>
      <c r="D2154" t="str">
        <f t="shared" si="37"/>
        <v>0</v>
      </c>
      <c r="E2154" t="s">
        <v>365</v>
      </c>
      <c r="F2154">
        <v>2025</v>
      </c>
    </row>
    <row r="2155" spans="1:6" x14ac:dyDescent="0.3">
      <c r="A2155" t="s">
        <v>369</v>
      </c>
      <c r="B2155" t="str">
        <v>Certificación ambiental para la habilitación de centros de diagnostico automotor - CDA</v>
      </c>
      <c r="C2155">
        <v>0</v>
      </c>
      <c r="D2155" t="str">
        <f t="shared" si="37"/>
        <v>1</v>
      </c>
      <c r="E2155" t="s">
        <v>365</v>
      </c>
      <c r="F2155">
        <v>2025</v>
      </c>
    </row>
    <row r="2156" spans="1:6" x14ac:dyDescent="0.3">
      <c r="A2156" t="s">
        <v>369</v>
      </c>
      <c r="B2156" t="str">
        <v>Combustibles</v>
      </c>
      <c r="C2156">
        <v>1</v>
      </c>
      <c r="D2156" t="str">
        <f t="shared" si="37"/>
        <v>0</v>
      </c>
      <c r="E2156" t="s">
        <v>365</v>
      </c>
      <c r="F2156">
        <v>2025</v>
      </c>
    </row>
    <row r="2157" spans="1:6" x14ac:dyDescent="0.3">
      <c r="A2157" t="s">
        <v>369</v>
      </c>
      <c r="B2157" t="str">
        <v>SSL-PM-02-RG-01 Matriz de Identificación sustancia quimica</v>
      </c>
      <c r="C2157">
        <v>1</v>
      </c>
      <c r="D2157" t="str">
        <f t="shared" si="37"/>
        <v>0</v>
      </c>
      <c r="E2157" t="s">
        <v>365</v>
      </c>
      <c r="F2157">
        <v>2025</v>
      </c>
    </row>
    <row r="2158" spans="1:6" x14ac:dyDescent="0.3">
      <c r="A2158" t="s">
        <v>369</v>
      </c>
      <c r="B2158" t="str">
        <v>Matriz de compatibilidad de acuerdo a las sustancias quimicas que se manejan</v>
      </c>
      <c r="C2158">
        <v>1</v>
      </c>
      <c r="D2158" t="str">
        <f t="shared" si="37"/>
        <v>0</v>
      </c>
      <c r="E2158" t="s">
        <v>365</v>
      </c>
      <c r="F2158">
        <v>2025</v>
      </c>
    </row>
    <row r="2159" spans="1:6" x14ac:dyDescent="0.3">
      <c r="A2159" t="s">
        <v>369</v>
      </c>
      <c r="B2159" t="str">
        <v>Verificación del almacenamiento de las sustancias quimicas de acuerdo al Sistema Globalmente Armonizado (Registro fotografico)</v>
      </c>
      <c r="C2159">
        <v>0</v>
      </c>
      <c r="D2159" t="str">
        <f t="shared" si="37"/>
        <v>1</v>
      </c>
      <c r="E2159" t="s">
        <v>365</v>
      </c>
      <c r="F2159">
        <v>2025</v>
      </c>
    </row>
    <row r="2160" spans="1:6" x14ac:dyDescent="0.3">
      <c r="A2160" t="s">
        <v>369</v>
      </c>
      <c r="B2160" t="str">
        <v>SSL-PM-02-RG-02 Etiquetado de las sustancias quimicas en la sede del proyecto (Servicios generales, almacen, TI, entre otras). (Registro fotografico)</v>
      </c>
      <c r="C2160">
        <v>0</v>
      </c>
      <c r="D2160" t="str">
        <f t="shared" si="37"/>
        <v>1</v>
      </c>
      <c r="E2160" t="s">
        <v>365</v>
      </c>
      <c r="F2160">
        <v>2025</v>
      </c>
    </row>
    <row r="2161" spans="1:6" x14ac:dyDescent="0.3">
      <c r="A2161" t="s">
        <v>369</v>
      </c>
      <c r="B2161" t="str">
        <v>Fichas de seguridad que se utilizan en el proyecto (Resolución 773 de 2021 - Decreto 1496 del 2018  y que cumplan de acuerdo a la NTC 4435)</v>
      </c>
      <c r="C2161">
        <v>1</v>
      </c>
      <c r="D2161" t="str">
        <f t="shared" si="37"/>
        <v>0</v>
      </c>
      <c r="E2161" t="s">
        <v>365</v>
      </c>
      <c r="F2161">
        <v>2025</v>
      </c>
    </row>
    <row r="2162" spans="1:6" x14ac:dyDescent="0.3">
      <c r="A2162" t="s">
        <v>369</v>
      </c>
      <c r="B2162" t="str">
        <v xml:space="preserve">SSL-PM-02-RG-02 Etiquetado de las sustancias quimicas en los vehiculos del proyecto  </v>
      </c>
      <c r="C2162">
        <v>0</v>
      </c>
      <c r="D2162" t="str">
        <f t="shared" si="37"/>
        <v>1</v>
      </c>
      <c r="E2162" t="s">
        <v>365</v>
      </c>
      <c r="F2162">
        <v>2025</v>
      </c>
    </row>
    <row r="2163" spans="1:6" x14ac:dyDescent="0.3">
      <c r="A2163" t="s">
        <v>369</v>
      </c>
      <c r="B2163" t="str">
        <v>SSL-PM-02-RG-03 Tarjeta de emergencia (para el transporte de sustancias quimicas)</v>
      </c>
      <c r="C2163">
        <v>0</v>
      </c>
      <c r="D2163" t="str">
        <f t="shared" si="37"/>
        <v>1</v>
      </c>
      <c r="E2163" t="s">
        <v>365</v>
      </c>
      <c r="F2163">
        <v>2025</v>
      </c>
    </row>
    <row r="2164" spans="1:6" x14ac:dyDescent="0.3">
      <c r="A2164" t="s">
        <v>369</v>
      </c>
      <c r="B2164" t="str">
        <v>Cumplimiento al rotulado de los vehiculos que transportan sustancias (Decreto 1609/2002)</v>
      </c>
      <c r="C2164">
        <v>0</v>
      </c>
      <c r="D2164" t="str">
        <f t="shared" si="37"/>
        <v>1</v>
      </c>
      <c r="E2164" t="s">
        <v>365</v>
      </c>
      <c r="F2164">
        <v>2025</v>
      </c>
    </row>
    <row r="2165" spans="1:6" x14ac:dyDescent="0.3">
      <c r="A2165" t="s">
        <v>369</v>
      </c>
      <c r="B2165" t="str">
        <v>SSL-PM-14-RG-05 Guion para el desarrollo del simulacro</v>
      </c>
      <c r="C2165">
        <v>1</v>
      </c>
      <c r="D2165" t="str">
        <f t="shared" si="37"/>
        <v>0</v>
      </c>
      <c r="E2165" t="s">
        <v>365</v>
      </c>
      <c r="F2165">
        <v>2025</v>
      </c>
    </row>
    <row r="2166" spans="1:6" x14ac:dyDescent="0.3">
      <c r="A2166" t="s">
        <v>369</v>
      </c>
      <c r="B2166" t="str">
        <v>SGA-PR-02-RG-03 Informe de simulacro de emergencias ambientales.</v>
      </c>
      <c r="C2166">
        <v>1</v>
      </c>
      <c r="D2166" t="str">
        <f t="shared" si="37"/>
        <v>0</v>
      </c>
      <c r="E2166" t="s">
        <v>365</v>
      </c>
      <c r="F2166">
        <v>2025</v>
      </c>
    </row>
    <row r="2167" spans="1:6" x14ac:dyDescent="0.3">
      <c r="A2167" t="s">
        <v>369</v>
      </c>
      <c r="B2167" t="str">
        <v>Documento donde se establece los PONS aplicables al contrato</v>
      </c>
      <c r="C2167">
        <v>1</v>
      </c>
      <c r="D2167" t="str">
        <f t="shared" si="37"/>
        <v>0</v>
      </c>
      <c r="E2167" t="s">
        <v>365</v>
      </c>
      <c r="F2167">
        <v>2025</v>
      </c>
    </row>
    <row r="2168" spans="1:6" x14ac:dyDescent="0.3">
      <c r="A2168" t="s">
        <v>369</v>
      </c>
      <c r="B2168" t="str">
        <v>SGA-PR-02-RG-02 Investigación de causalidad de emergencias ambientales</v>
      </c>
      <c r="C2168">
        <v>0</v>
      </c>
      <c r="D2168" t="str">
        <f t="shared" si="37"/>
        <v>1</v>
      </c>
      <c r="E2168" t="s">
        <v>365</v>
      </c>
      <c r="F2168">
        <v>2025</v>
      </c>
    </row>
    <row r="2169" spans="1:6" x14ac:dyDescent="0.3">
      <c r="A2169" t="s">
        <v>369</v>
      </c>
      <c r="B2169" t="str">
        <v>SGA-PR-02-RG-04 Base de incidentes ambientales</v>
      </c>
      <c r="C2169">
        <v>0</v>
      </c>
      <c r="D2169" t="str">
        <f t="shared" si="37"/>
        <v>1</v>
      </c>
      <c r="E2169" t="s">
        <v>365</v>
      </c>
      <c r="F2169">
        <v>2025</v>
      </c>
    </row>
    <row r="2170" spans="1:6" x14ac:dyDescent="0.3">
      <c r="A2170" t="s">
        <v>369</v>
      </c>
      <c r="B2170" t="str">
        <v>Inducción y reinducción</v>
      </c>
      <c r="C2170">
        <v>1</v>
      </c>
      <c r="D2170" t="str">
        <f t="shared" si="37"/>
        <v>0</v>
      </c>
      <c r="E2170" t="s">
        <v>365</v>
      </c>
      <c r="F2170">
        <v>2025</v>
      </c>
    </row>
    <row r="2171" spans="1:6" x14ac:dyDescent="0.3">
      <c r="A2171" t="s">
        <v>369</v>
      </c>
      <c r="B2171" t="str">
        <v>Inspecciones ambiental en terreno</v>
      </c>
      <c r="C2171">
        <v>1</v>
      </c>
      <c r="D2171" t="str">
        <f t="shared" si="37"/>
        <v>0</v>
      </c>
      <c r="E2171" t="s">
        <v>365</v>
      </c>
      <c r="F2171">
        <v>2025</v>
      </c>
    </row>
    <row r="2172" spans="1:6" x14ac:dyDescent="0.3">
      <c r="A2172" t="s">
        <v>369</v>
      </c>
      <c r="B2172" t="str">
        <v>Inspecciones de kit de derrames</v>
      </c>
      <c r="C2172">
        <v>1</v>
      </c>
      <c r="D2172" t="str">
        <f t="shared" si="37"/>
        <v>0</v>
      </c>
      <c r="E2172" t="s">
        <v>365</v>
      </c>
      <c r="F2172">
        <v>2025</v>
      </c>
    </row>
    <row r="2173" spans="1:6" x14ac:dyDescent="0.3">
      <c r="A2173" t="s">
        <v>369</v>
      </c>
      <c r="B2173" t="str">
        <v>Inspecciones localivas ambientales</v>
      </c>
      <c r="C2173">
        <v>0</v>
      </c>
      <c r="D2173" t="str">
        <f t="shared" si="37"/>
        <v>1</v>
      </c>
      <c r="E2173" t="s">
        <v>365</v>
      </c>
      <c r="F2173">
        <v>2025</v>
      </c>
    </row>
    <row r="2174" spans="1:6" x14ac:dyDescent="0.3">
      <c r="A2174" t="s">
        <v>369</v>
      </c>
      <c r="B2174" t="str">
        <v>Informe del desempeño ambiental del contrato (Indicadores, practicas sostenibles, hallazgos, entre otros)</v>
      </c>
      <c r="C2174">
        <v>1</v>
      </c>
      <c r="D2174" t="str">
        <f t="shared" si="37"/>
        <v>0</v>
      </c>
      <c r="E2174" t="s">
        <v>365</v>
      </c>
      <c r="F2174">
        <v>2025</v>
      </c>
    </row>
    <row r="2175" spans="1:6" x14ac:dyDescent="0.3">
      <c r="A2175" t="s">
        <v>369</v>
      </c>
      <c r="B2175" t="str">
        <v>Comunicación del desempeño ambiental a colaboradores</v>
      </c>
      <c r="C2175">
        <v>1</v>
      </c>
      <c r="D2175" t="str">
        <f t="shared" si="37"/>
        <v>0</v>
      </c>
      <c r="E2175" t="s">
        <v>365</v>
      </c>
      <c r="F2175">
        <v>2025</v>
      </c>
    </row>
    <row r="2176" spans="1:6" x14ac:dyDescent="0.3">
      <c r="A2176" t="s">
        <v>369</v>
      </c>
      <c r="B2176" t="str">
        <v>SGA-PL-01-RG-05 Lista de chequeo de cumplimiento ambiental de proveedores (Sustancias quimicas, Saneamiento básico, Residuos peligrosos, RCD, CDA, Estaciones de servicio, Laboratorios - Cromatografia; entre otros)</v>
      </c>
      <c r="C2176">
        <v>0</v>
      </c>
      <c r="D2176" t="str">
        <f t="shared" si="37"/>
        <v>1</v>
      </c>
      <c r="E2176" t="s">
        <v>365</v>
      </c>
      <c r="F2176">
        <v>2025</v>
      </c>
    </row>
    <row r="2177" spans="1:6" x14ac:dyDescent="0.3">
      <c r="A2177" t="s">
        <v>369</v>
      </c>
      <c r="B2177" t="str">
        <v>Soportes del cumplimiento ambiental de cada proveedor</v>
      </c>
      <c r="C2177">
        <v>0</v>
      </c>
      <c r="D2177" t="str">
        <f t="shared" si="37"/>
        <v>1</v>
      </c>
      <c r="E2177" t="s">
        <v>365</v>
      </c>
      <c r="F2177">
        <v>2025</v>
      </c>
    </row>
    <row r="2178" spans="1:6" x14ac:dyDescent="0.3">
      <c r="A2178" t="s">
        <v>369</v>
      </c>
      <c r="B2178" t="str">
        <v>Seguimiento y Control Acciones Correctivas y Oportunidades de Mejora</v>
      </c>
      <c r="C2178">
        <v>0</v>
      </c>
      <c r="D2178" t="str">
        <f t="shared" si="37"/>
        <v>1</v>
      </c>
      <c r="E2178" t="s">
        <v>365</v>
      </c>
      <c r="F2178">
        <v>2025</v>
      </c>
    </row>
    <row r="2179" spans="1:6" x14ac:dyDescent="0.3">
      <c r="A2179" t="s">
        <v>369</v>
      </c>
      <c r="B2179" t="str">
        <v>Evidencias de cierre de hallazgo</v>
      </c>
      <c r="C2179">
        <v>0</v>
      </c>
      <c r="D2179" t="str">
        <f t="shared" si="37"/>
        <v>1</v>
      </c>
      <c r="E2179" t="s">
        <v>365</v>
      </c>
      <c r="F2179">
        <v>2025</v>
      </c>
    </row>
    <row r="2180" spans="1:6" x14ac:dyDescent="0.3">
      <c r="A2180" t="s">
        <v>369</v>
      </c>
      <c r="B2180" t="str">
        <v>Residuos</v>
      </c>
      <c r="C2180">
        <v>1</v>
      </c>
      <c r="D2180" t="str">
        <f t="shared" si="37"/>
        <v>0</v>
      </c>
      <c r="E2180" t="s">
        <v>365</v>
      </c>
      <c r="F2180">
        <v>2025</v>
      </c>
    </row>
    <row r="2181" spans="1:6" x14ac:dyDescent="0.3">
      <c r="A2181" t="s">
        <v>369</v>
      </c>
      <c r="B2181" t="str">
        <v>Emisiones y combustible</v>
      </c>
      <c r="C2181">
        <v>1</v>
      </c>
      <c r="D2181" t="str">
        <f t="shared" si="37"/>
        <v>0</v>
      </c>
      <c r="E2181" t="s">
        <v>365</v>
      </c>
      <c r="F2181">
        <v>2025</v>
      </c>
    </row>
    <row r="2182" spans="1:6" x14ac:dyDescent="0.3">
      <c r="A2182" t="s">
        <v>369</v>
      </c>
      <c r="B2182" t="str">
        <v>Saneamiento básico</v>
      </c>
      <c r="C2182">
        <v>0</v>
      </c>
      <c r="D2182" t="str">
        <f t="shared" si="37"/>
        <v>1</v>
      </c>
      <c r="E2182" t="s">
        <v>365</v>
      </c>
      <c r="F2182">
        <v>2025</v>
      </c>
    </row>
    <row r="2183" spans="1:6" x14ac:dyDescent="0.3">
      <c r="A2183" t="s">
        <v>369</v>
      </c>
      <c r="B2183" t="str">
        <v>Inspecciones</v>
      </c>
      <c r="C2183">
        <v>1</v>
      </c>
      <c r="D2183" t="str">
        <f t="shared" si="37"/>
        <v>0</v>
      </c>
      <c r="E2183" t="s">
        <v>365</v>
      </c>
      <c r="F2183">
        <v>2025</v>
      </c>
    </row>
    <row r="2184" spans="1:6" x14ac:dyDescent="0.3">
      <c r="A2184" t="s">
        <v>369</v>
      </c>
      <c r="B2184" t="str">
        <v>Practicas</v>
      </c>
      <c r="C2184">
        <v>0</v>
      </c>
      <c r="D2184" t="str">
        <f t="shared" si="37"/>
        <v>1</v>
      </c>
      <c r="E2184" t="s">
        <v>365</v>
      </c>
      <c r="F2184">
        <v>2025</v>
      </c>
    </row>
    <row r="2185" spans="1:6" x14ac:dyDescent="0.3">
      <c r="A2185" t="s">
        <v>369</v>
      </c>
      <c r="B2185" t="str">
        <v>Formaciones</v>
      </c>
      <c r="C2185">
        <v>0</v>
      </c>
      <c r="D2185" t="str">
        <f t="shared" si="37"/>
        <v>1</v>
      </c>
      <c r="E2185" t="s">
        <v>365</v>
      </c>
      <c r="F2185">
        <v>2025</v>
      </c>
    </row>
    <row r="2186" spans="1:6" x14ac:dyDescent="0.3">
      <c r="A2186" t="s">
        <v>369</v>
      </c>
      <c r="B2186" t="str" cm="1">
        <f t="array" ref="B2186:B2244">'EPSA CALI.'!C9:C67</f>
        <v>SIG-MG-01-RG-02 Matriz DOFA</v>
      </c>
      <c r="C2186" cm="1">
        <f t="array" ref="C2186:C2244">'EPSA CALI.'!E9:E67</f>
        <v>1</v>
      </c>
      <c r="D2186" t="str">
        <f t="shared" si="37"/>
        <v>0</v>
      </c>
      <c r="E2186" t="s">
        <v>352</v>
      </c>
      <c r="F2186">
        <v>2025</v>
      </c>
    </row>
    <row r="2187" spans="1:6" x14ac:dyDescent="0.3">
      <c r="A2187" t="s">
        <v>369</v>
      </c>
      <c r="B2187" t="str">
        <v>Matriz de partes interesadas</v>
      </c>
      <c r="C2187">
        <v>1</v>
      </c>
      <c r="D2187" t="str">
        <f t="shared" si="37"/>
        <v>0</v>
      </c>
      <c r="E2187" t="s">
        <v>352</v>
      </c>
      <c r="F2187">
        <v>2025</v>
      </c>
    </row>
    <row r="2188" spans="1:6" x14ac:dyDescent="0.3">
      <c r="A2188" t="s">
        <v>369</v>
      </c>
      <c r="B2188" t="str">
        <v>Matriz de riesgos y oportunidades</v>
      </c>
      <c r="C2188">
        <v>1</v>
      </c>
      <c r="D2188" t="str">
        <f t="shared" si="37"/>
        <v>0</v>
      </c>
      <c r="E2188" t="s">
        <v>352</v>
      </c>
      <c r="F2188">
        <v>2025</v>
      </c>
    </row>
    <row r="2189" spans="1:6" x14ac:dyDescent="0.3">
      <c r="A2189" t="s">
        <v>369</v>
      </c>
      <c r="B2189" t="str">
        <v>Matriz de identificación de aspectos e impactos ambientales</v>
      </c>
      <c r="C2189">
        <v>1</v>
      </c>
      <c r="D2189" t="str">
        <f t="shared" si="37"/>
        <v>0</v>
      </c>
      <c r="E2189" t="s">
        <v>352</v>
      </c>
      <c r="F2189">
        <v>2025</v>
      </c>
    </row>
    <row r="2190" spans="1:6" x14ac:dyDescent="0.3">
      <c r="A2190" t="s">
        <v>369</v>
      </c>
      <c r="B2190" t="str">
        <v>Divulgación de la Matriz de identificación de aspectos e impactos ambientales</v>
      </c>
      <c r="C2190">
        <v>1</v>
      </c>
      <c r="D2190" t="str">
        <f t="shared" si="37"/>
        <v>0</v>
      </c>
      <c r="E2190" t="s">
        <v>352</v>
      </c>
      <c r="F2190">
        <v>2025</v>
      </c>
    </row>
    <row r="2191" spans="1:6" x14ac:dyDescent="0.3">
      <c r="A2191" t="s">
        <v>369</v>
      </c>
      <c r="B2191" t="str">
        <v>Presupuesto para la implementación del Sistema de Gestión Ambiental</v>
      </c>
      <c r="C2191">
        <v>1</v>
      </c>
      <c r="D2191" t="str">
        <f t="shared" si="37"/>
        <v>0</v>
      </c>
      <c r="E2191" t="s">
        <v>352</v>
      </c>
      <c r="F2191">
        <v>2025</v>
      </c>
    </row>
    <row r="2192" spans="1:6" x14ac:dyDescent="0.3">
      <c r="A2192" t="s">
        <v>369</v>
      </c>
      <c r="B2192" t="str">
        <v>Matriz de comunicaciones externas</v>
      </c>
      <c r="C2192">
        <v>1</v>
      </c>
      <c r="D2192" t="str">
        <f t="shared" si="37"/>
        <v>0</v>
      </c>
      <c r="E2192" t="s">
        <v>352</v>
      </c>
      <c r="F2192">
        <v>2025</v>
      </c>
    </row>
    <row r="2193" spans="1:6" x14ac:dyDescent="0.3">
      <c r="A2193" t="s">
        <v>369</v>
      </c>
      <c r="B2193" t="str">
        <v>Verificación de las instalaciones del centro de acopio</v>
      </c>
      <c r="C2193">
        <v>0</v>
      </c>
      <c r="D2193" t="str">
        <f t="shared" si="37"/>
        <v>1</v>
      </c>
      <c r="E2193" t="s">
        <v>352</v>
      </c>
      <c r="F2193">
        <v>2025</v>
      </c>
    </row>
    <row r="2194" spans="1:6" x14ac:dyDescent="0.3">
      <c r="A2194" t="s">
        <v>369</v>
      </c>
      <c r="B2194" t="str">
        <v xml:space="preserve">Aforo de residuos ordinarios </v>
      </c>
      <c r="C2194">
        <v>1</v>
      </c>
      <c r="D2194" t="str">
        <f t="shared" si="37"/>
        <v>0</v>
      </c>
      <c r="E2194" t="s">
        <v>352</v>
      </c>
      <c r="F2194">
        <v>2025</v>
      </c>
    </row>
    <row r="2195" spans="1:6" x14ac:dyDescent="0.3">
      <c r="A2195" t="s">
        <v>369</v>
      </c>
      <c r="B2195" t="str">
        <v>Orden y aseo del centro de acopio</v>
      </c>
      <c r="C2195">
        <v>0</v>
      </c>
      <c r="D2195" t="str">
        <f t="shared" si="37"/>
        <v>1</v>
      </c>
      <c r="E2195" t="s">
        <v>352</v>
      </c>
      <c r="F2195">
        <v>2025</v>
      </c>
    </row>
    <row r="2196" spans="1:6" x14ac:dyDescent="0.3">
      <c r="A2196" t="s">
        <v>369</v>
      </c>
      <c r="B2196" t="str">
        <v>Recolección de residuos aprovechables (SGA-PM-01-RG-02 Venta de material reciclable y/o donación)</v>
      </c>
      <c r="C2196">
        <v>0</v>
      </c>
      <c r="D2196" t="str">
        <f t="shared" si="37"/>
        <v>1</v>
      </c>
      <c r="E2196" t="s">
        <v>352</v>
      </c>
      <c r="F2196">
        <v>2025</v>
      </c>
    </row>
    <row r="2197" spans="1:6" x14ac:dyDescent="0.3">
      <c r="A2197" t="s">
        <v>369</v>
      </c>
      <c r="B2197" t="str">
        <v xml:space="preserve">Licencias de empresas de recolección , transporte y disposición de residuos peligrosos </v>
      </c>
      <c r="C2197">
        <v>0</v>
      </c>
      <c r="D2197" t="str">
        <f t="shared" ref="D2197:D2257" si="38">IF(C2197=1,"0","1")</f>
        <v>1</v>
      </c>
      <c r="E2197" t="s">
        <v>352</v>
      </c>
      <c r="F2197">
        <v>2025</v>
      </c>
    </row>
    <row r="2198" spans="1:6" x14ac:dyDescent="0.3">
      <c r="A2198" t="s">
        <v>369</v>
      </c>
      <c r="B2198" t="str">
        <v>Recoleccción de residuos peligrosos (SGA-PL-02-RG-01 Entrega y verificación  de residuos peligrosos)</v>
      </c>
      <c r="C2198">
        <v>0</v>
      </c>
      <c r="D2198" t="str">
        <f t="shared" si="38"/>
        <v>1</v>
      </c>
      <c r="E2198" t="s">
        <v>352</v>
      </c>
      <c r="F2198">
        <v>2025</v>
      </c>
    </row>
    <row r="2199" spans="1:6" x14ac:dyDescent="0.3">
      <c r="A2199" t="s">
        <v>369</v>
      </c>
      <c r="B2199" t="str">
        <v>Manifiestos de carga</v>
      </c>
      <c r="C2199">
        <v>0</v>
      </c>
      <c r="D2199" t="str">
        <f t="shared" si="38"/>
        <v>1</v>
      </c>
      <c r="E2199" t="s">
        <v>352</v>
      </c>
      <c r="F2199">
        <v>2025</v>
      </c>
    </row>
    <row r="2200" spans="1:6" x14ac:dyDescent="0.3">
      <c r="A2200" t="s">
        <v>369</v>
      </c>
      <c r="B2200" t="str">
        <v xml:space="preserve">Recolección de aguas residuales de baños portatiles </v>
      </c>
      <c r="C2200">
        <v>0</v>
      </c>
      <c r="D2200" t="str">
        <f t="shared" si="38"/>
        <v>1</v>
      </c>
      <c r="E2200" t="s">
        <v>352</v>
      </c>
      <c r="F2200">
        <v>2025</v>
      </c>
    </row>
    <row r="2201" spans="1:6" x14ac:dyDescent="0.3">
      <c r="A2201" t="s">
        <v>369</v>
      </c>
      <c r="B2201" t="str">
        <v>Actualización del registro SGA-PM-01-RG-01 Control de generación y disposición de residuos</v>
      </c>
      <c r="C2201">
        <v>0</v>
      </c>
      <c r="D2201" t="str">
        <f t="shared" si="38"/>
        <v>1</v>
      </c>
      <c r="E2201" t="s">
        <v>352</v>
      </c>
      <c r="F2201">
        <v>2025</v>
      </c>
    </row>
    <row r="2202" spans="1:6" x14ac:dyDescent="0.3">
      <c r="A2202" t="s">
        <v>369</v>
      </c>
      <c r="B2202" t="str">
        <v xml:space="preserve">Licencias y certificados de disposición final de los talleres que realizan mantenimiento a los vehiculos </v>
      </c>
      <c r="C2202">
        <v>0</v>
      </c>
      <c r="D2202" t="str">
        <f t="shared" si="38"/>
        <v>1</v>
      </c>
      <c r="E2202" t="s">
        <v>352</v>
      </c>
      <c r="F2202">
        <v>2025</v>
      </c>
    </row>
    <row r="2203" spans="1:6" x14ac:dyDescent="0.3">
      <c r="A2203" t="s">
        <v>369</v>
      </c>
      <c r="B2203" t="str">
        <v>Control de plagas (roedores)</v>
      </c>
      <c r="C2203">
        <v>0</v>
      </c>
      <c r="D2203" t="str">
        <f t="shared" si="38"/>
        <v>1</v>
      </c>
      <c r="E2203" t="s">
        <v>352</v>
      </c>
      <c r="F2203">
        <v>2025</v>
      </c>
    </row>
    <row r="2204" spans="1:6" x14ac:dyDescent="0.3">
      <c r="A2204" t="s">
        <v>369</v>
      </c>
      <c r="B2204" t="str">
        <v>Fumigación general (Vectores)</v>
      </c>
      <c r="C2204">
        <v>0</v>
      </c>
      <c r="D2204" t="str">
        <f t="shared" si="38"/>
        <v>1</v>
      </c>
      <c r="E2204" t="s">
        <v>352</v>
      </c>
      <c r="F2204">
        <v>2025</v>
      </c>
    </row>
    <row r="2205" spans="1:6" x14ac:dyDescent="0.3">
      <c r="A2205" t="s">
        <v>369</v>
      </c>
      <c r="B2205" t="str">
        <v>Lavado de tanques</v>
      </c>
      <c r="C2205">
        <v>0</v>
      </c>
      <c r="D2205" t="str">
        <f t="shared" si="38"/>
        <v>1</v>
      </c>
      <c r="E2205" t="s">
        <v>352</v>
      </c>
      <c r="F2205">
        <v>2025</v>
      </c>
    </row>
    <row r="2206" spans="1:6" x14ac:dyDescent="0.3">
      <c r="A2206" t="s">
        <v>369</v>
      </c>
      <c r="B2206" t="str">
        <v>Análisis e informe de agua potable (Laboratorio acreditado por el IDEAM)</v>
      </c>
      <c r="C2206">
        <v>0</v>
      </c>
      <c r="D2206" t="str">
        <f t="shared" si="38"/>
        <v>1</v>
      </c>
      <c r="E2206" t="s">
        <v>352</v>
      </c>
      <c r="F2206">
        <v>2025</v>
      </c>
    </row>
    <row r="2207" spans="1:6" x14ac:dyDescent="0.3">
      <c r="A2207" t="s">
        <v>369</v>
      </c>
      <c r="B2207" t="str">
        <v>Mantenimiento de los filtros de agua de las instalaciones de la sede</v>
      </c>
      <c r="C2207">
        <v>0</v>
      </c>
      <c r="D2207" t="str">
        <f t="shared" si="38"/>
        <v>1</v>
      </c>
      <c r="E2207" t="s">
        <v>352</v>
      </c>
      <c r="F2207">
        <v>2025</v>
      </c>
    </row>
    <row r="2208" spans="1:6" x14ac:dyDescent="0.3">
      <c r="A2208" t="s">
        <v>369</v>
      </c>
      <c r="B2208" t="str">
        <v>Proyectos para la disminuación del impacto ambiental</v>
      </c>
      <c r="C2208">
        <v>0</v>
      </c>
      <c r="D2208" t="str">
        <f t="shared" si="38"/>
        <v>1</v>
      </c>
      <c r="E2208" t="s">
        <v>352</v>
      </c>
      <c r="F2208">
        <v>2025</v>
      </c>
    </row>
    <row r="2209" spans="1:6" x14ac:dyDescent="0.3">
      <c r="A2209" t="s">
        <v>369</v>
      </c>
      <c r="B2209" t="str">
        <v>Campañas de toma de conciencia en el contrato</v>
      </c>
      <c r="C2209">
        <v>1</v>
      </c>
      <c r="D2209" t="str">
        <f t="shared" si="38"/>
        <v>0</v>
      </c>
      <c r="E2209" t="s">
        <v>352</v>
      </c>
      <c r="F2209">
        <v>2025</v>
      </c>
    </row>
    <row r="2210" spans="1:6" x14ac:dyDescent="0.3">
      <c r="A2210" t="s">
        <v>369</v>
      </c>
      <c r="B2210" t="str">
        <v>Charlas o divulgaciones en temas ambientales</v>
      </c>
      <c r="C2210">
        <v>1</v>
      </c>
      <c r="D2210" t="str">
        <f t="shared" si="38"/>
        <v>0</v>
      </c>
      <c r="E2210" t="s">
        <v>352</v>
      </c>
      <c r="F2210">
        <v>2025</v>
      </c>
    </row>
    <row r="2211" spans="1:6" x14ac:dyDescent="0.3">
      <c r="A2211" t="s">
        <v>369</v>
      </c>
      <c r="B2211" t="str">
        <v>Verificación de las revisiones tecnicomecanica de los vehiculos</v>
      </c>
      <c r="C2211">
        <v>1</v>
      </c>
      <c r="D2211" t="str">
        <f t="shared" si="38"/>
        <v>0</v>
      </c>
      <c r="E2211" t="s">
        <v>352</v>
      </c>
      <c r="F2211">
        <v>2025</v>
      </c>
    </row>
    <row r="2212" spans="1:6" x14ac:dyDescent="0.3">
      <c r="A2212" t="s">
        <v>369</v>
      </c>
      <c r="B2212" t="str">
        <v>Verificaciones de las revisiones tecnicomecanicas de las motos</v>
      </c>
      <c r="C2212">
        <v>1</v>
      </c>
      <c r="D2212" t="str">
        <f t="shared" si="38"/>
        <v>0</v>
      </c>
      <c r="E2212" t="s">
        <v>352</v>
      </c>
      <c r="F2212">
        <v>2025</v>
      </c>
    </row>
    <row r="2213" spans="1:6" x14ac:dyDescent="0.3">
      <c r="A2213" t="s">
        <v>369</v>
      </c>
      <c r="B2213" t="str">
        <v>Revisión de la información en la plataforma CAMPRO</v>
      </c>
      <c r="C2213">
        <v>1</v>
      </c>
      <c r="D2213" t="str">
        <f t="shared" si="38"/>
        <v>0</v>
      </c>
      <c r="E2213" t="s">
        <v>352</v>
      </c>
      <c r="F2213">
        <v>2025</v>
      </c>
    </row>
    <row r="2214" spans="1:6" x14ac:dyDescent="0.3">
      <c r="A2214" t="s">
        <v>369</v>
      </c>
      <c r="B2214" t="str">
        <v>Certificación ambiental para la habilitación de centros de diagnostico automotor - CDA</v>
      </c>
      <c r="C2214">
        <v>0</v>
      </c>
      <c r="D2214" t="str">
        <f t="shared" si="38"/>
        <v>1</v>
      </c>
      <c r="E2214" t="s">
        <v>352</v>
      </c>
      <c r="F2214">
        <v>2025</v>
      </c>
    </row>
    <row r="2215" spans="1:6" x14ac:dyDescent="0.3">
      <c r="A2215" t="s">
        <v>369</v>
      </c>
      <c r="B2215" t="str">
        <v>Combustibles</v>
      </c>
      <c r="C2215">
        <v>1</v>
      </c>
      <c r="D2215" t="str">
        <f t="shared" si="38"/>
        <v>0</v>
      </c>
      <c r="E2215" t="s">
        <v>352</v>
      </c>
      <c r="F2215">
        <v>2025</v>
      </c>
    </row>
    <row r="2216" spans="1:6" x14ac:dyDescent="0.3">
      <c r="A2216" t="s">
        <v>369</v>
      </c>
      <c r="B2216" t="str">
        <v>SSL-PM-02-RG-01 Matriz de Identificación sustancia quimica</v>
      </c>
      <c r="C2216">
        <v>1</v>
      </c>
      <c r="D2216" t="str">
        <f t="shared" si="38"/>
        <v>0</v>
      </c>
      <c r="E2216" t="s">
        <v>352</v>
      </c>
      <c r="F2216">
        <v>2025</v>
      </c>
    </row>
    <row r="2217" spans="1:6" x14ac:dyDescent="0.3">
      <c r="A2217" t="s">
        <v>369</v>
      </c>
      <c r="B2217" t="str">
        <v>Matriz de compatibilidad de acuerdo a las sustancias quimicas que se manejan</v>
      </c>
      <c r="C2217">
        <v>1</v>
      </c>
      <c r="D2217" t="str">
        <f t="shared" si="38"/>
        <v>0</v>
      </c>
      <c r="E2217" t="s">
        <v>352</v>
      </c>
      <c r="F2217">
        <v>2025</v>
      </c>
    </row>
    <row r="2218" spans="1:6" x14ac:dyDescent="0.3">
      <c r="A2218" t="s">
        <v>369</v>
      </c>
      <c r="B2218" t="str">
        <v>Verificación del almacenamiento de las sustancias quimicas de acuerdo al Sistema Globalmente Armonizado (Registro fotografico)</v>
      </c>
      <c r="C2218">
        <v>0</v>
      </c>
      <c r="D2218" t="str">
        <f t="shared" si="38"/>
        <v>1</v>
      </c>
      <c r="E2218" t="s">
        <v>352</v>
      </c>
      <c r="F2218">
        <v>2025</v>
      </c>
    </row>
    <row r="2219" spans="1:6" x14ac:dyDescent="0.3">
      <c r="A2219" t="s">
        <v>369</v>
      </c>
      <c r="B2219" t="str">
        <v>SSL-PM-02-RG-02 Etiquetado de las sustancias quimicas en la sede del proyecto (Servicios generales, almacen, TI, entre otras). (Registro fotografico)</v>
      </c>
      <c r="C2219">
        <v>0</v>
      </c>
      <c r="D2219" t="str">
        <f t="shared" si="38"/>
        <v>1</v>
      </c>
      <c r="E2219" t="s">
        <v>352</v>
      </c>
      <c r="F2219">
        <v>2025</v>
      </c>
    </row>
    <row r="2220" spans="1:6" x14ac:dyDescent="0.3">
      <c r="A2220" t="s">
        <v>369</v>
      </c>
      <c r="B2220" t="str">
        <v>Fichas de seguridad que se utilizan en el proyecto (Resolución 773 de 2021 - Decreto 1496 del 2018  y que cumplan de acuerdo a la NTC 4435)</v>
      </c>
      <c r="C2220">
        <v>1</v>
      </c>
      <c r="D2220" t="str">
        <f t="shared" si="38"/>
        <v>0</v>
      </c>
      <c r="E2220" t="s">
        <v>352</v>
      </c>
      <c r="F2220">
        <v>2025</v>
      </c>
    </row>
    <row r="2221" spans="1:6" x14ac:dyDescent="0.3">
      <c r="A2221" t="s">
        <v>369</v>
      </c>
      <c r="B2221" t="str">
        <v xml:space="preserve">SSL-PM-02-RG-02 Etiquetado de las sustancias quimicas en los vehiculos del proyecto  </v>
      </c>
      <c r="C2221">
        <v>0</v>
      </c>
      <c r="D2221" t="str">
        <f t="shared" si="38"/>
        <v>1</v>
      </c>
      <c r="E2221" t="s">
        <v>352</v>
      </c>
      <c r="F2221">
        <v>2025</v>
      </c>
    </row>
    <row r="2222" spans="1:6" x14ac:dyDescent="0.3">
      <c r="A2222" t="s">
        <v>369</v>
      </c>
      <c r="B2222" t="str">
        <v>SSL-PM-02-RG-03 Tarjeta de emergencia (para el transporte de sustancias quimicas)</v>
      </c>
      <c r="C2222">
        <v>0</v>
      </c>
      <c r="D2222" t="str">
        <f t="shared" si="38"/>
        <v>1</v>
      </c>
      <c r="E2222" t="s">
        <v>352</v>
      </c>
      <c r="F2222">
        <v>2025</v>
      </c>
    </row>
    <row r="2223" spans="1:6" x14ac:dyDescent="0.3">
      <c r="A2223" t="s">
        <v>369</v>
      </c>
      <c r="B2223" t="str">
        <v>Cumplimiento al rotulado de los vehiculos que transportan sustancias (Decreto 1609/2002)</v>
      </c>
      <c r="C2223">
        <v>0</v>
      </c>
      <c r="D2223" t="str">
        <f t="shared" si="38"/>
        <v>1</v>
      </c>
      <c r="E2223" t="s">
        <v>352</v>
      </c>
      <c r="F2223">
        <v>2025</v>
      </c>
    </row>
    <row r="2224" spans="1:6" x14ac:dyDescent="0.3">
      <c r="A2224" t="s">
        <v>369</v>
      </c>
      <c r="B2224" t="str">
        <v>SSL-PM-14-RG-05 Guion para el desarrollo del simulacro</v>
      </c>
      <c r="C2224">
        <v>1</v>
      </c>
      <c r="D2224" t="str">
        <f t="shared" si="38"/>
        <v>0</v>
      </c>
      <c r="E2224" t="s">
        <v>352</v>
      </c>
      <c r="F2224">
        <v>2025</v>
      </c>
    </row>
    <row r="2225" spans="1:6" x14ac:dyDescent="0.3">
      <c r="A2225" t="s">
        <v>369</v>
      </c>
      <c r="B2225" t="str">
        <v>SGA-PR-02-RG-03 Informe de simulacro de emergencias ambientales.</v>
      </c>
      <c r="C2225">
        <v>1</v>
      </c>
      <c r="D2225" t="str">
        <f t="shared" si="38"/>
        <v>0</v>
      </c>
      <c r="E2225" t="s">
        <v>352</v>
      </c>
      <c r="F2225">
        <v>2025</v>
      </c>
    </row>
    <row r="2226" spans="1:6" x14ac:dyDescent="0.3">
      <c r="A2226" t="s">
        <v>369</v>
      </c>
      <c r="B2226" t="str">
        <v>Documento donde se establece los PONS aplicables al contrato</v>
      </c>
      <c r="C2226">
        <v>1</v>
      </c>
      <c r="D2226" t="str">
        <f t="shared" si="38"/>
        <v>0</v>
      </c>
      <c r="E2226" t="s">
        <v>352</v>
      </c>
      <c r="F2226">
        <v>2025</v>
      </c>
    </row>
    <row r="2227" spans="1:6" x14ac:dyDescent="0.3">
      <c r="A2227" t="s">
        <v>369</v>
      </c>
      <c r="B2227" t="str">
        <v>SGA-PR-02-RG-02 Investigación de causalidad de emergencias ambientales</v>
      </c>
      <c r="C2227">
        <v>0</v>
      </c>
      <c r="D2227" t="str">
        <f t="shared" si="38"/>
        <v>1</v>
      </c>
      <c r="E2227" t="s">
        <v>352</v>
      </c>
      <c r="F2227">
        <v>2025</v>
      </c>
    </row>
    <row r="2228" spans="1:6" x14ac:dyDescent="0.3">
      <c r="A2228" t="s">
        <v>369</v>
      </c>
      <c r="B2228" t="str">
        <v>SGA-PR-02-RG-04 Base de incidentes ambientales</v>
      </c>
      <c r="C2228">
        <v>0</v>
      </c>
      <c r="D2228" t="str">
        <f t="shared" si="38"/>
        <v>1</v>
      </c>
      <c r="E2228" t="s">
        <v>352</v>
      </c>
      <c r="F2228">
        <v>2025</v>
      </c>
    </row>
    <row r="2229" spans="1:6" x14ac:dyDescent="0.3">
      <c r="A2229" t="s">
        <v>369</v>
      </c>
      <c r="B2229" t="str">
        <v>Inducción y reinducción</v>
      </c>
      <c r="C2229">
        <v>0</v>
      </c>
      <c r="D2229" t="str">
        <f t="shared" si="38"/>
        <v>1</v>
      </c>
      <c r="E2229" t="s">
        <v>352</v>
      </c>
      <c r="F2229">
        <v>2025</v>
      </c>
    </row>
    <row r="2230" spans="1:6" x14ac:dyDescent="0.3">
      <c r="A2230" t="s">
        <v>369</v>
      </c>
      <c r="B2230" t="str">
        <v>Inspecciones ambiental en terreno</v>
      </c>
      <c r="C2230">
        <v>1</v>
      </c>
      <c r="D2230" t="str">
        <f t="shared" si="38"/>
        <v>0</v>
      </c>
      <c r="E2230" t="s">
        <v>352</v>
      </c>
      <c r="F2230">
        <v>2025</v>
      </c>
    </row>
    <row r="2231" spans="1:6" x14ac:dyDescent="0.3">
      <c r="A2231" t="s">
        <v>369</v>
      </c>
      <c r="B2231" t="str">
        <v>Inspecciones de kit de derrames</v>
      </c>
      <c r="C2231">
        <v>1</v>
      </c>
      <c r="D2231" t="str">
        <f t="shared" si="38"/>
        <v>0</v>
      </c>
      <c r="E2231" t="s">
        <v>352</v>
      </c>
      <c r="F2231">
        <v>2025</v>
      </c>
    </row>
    <row r="2232" spans="1:6" x14ac:dyDescent="0.3">
      <c r="A2232" t="s">
        <v>369</v>
      </c>
      <c r="B2232" t="str">
        <v>Inspecciones localivas ambientales</v>
      </c>
      <c r="C2232">
        <v>1</v>
      </c>
      <c r="D2232" t="str">
        <f t="shared" si="38"/>
        <v>0</v>
      </c>
      <c r="E2232" t="s">
        <v>352</v>
      </c>
      <c r="F2232">
        <v>2025</v>
      </c>
    </row>
    <row r="2233" spans="1:6" x14ac:dyDescent="0.3">
      <c r="A2233" t="s">
        <v>369</v>
      </c>
      <c r="B2233" t="str">
        <v>Informe del desempeño ambiental del contrato (Indicadores, practicas sostenibles, hallazgos, entre otros)</v>
      </c>
      <c r="C2233">
        <v>1</v>
      </c>
      <c r="D2233" t="str">
        <f t="shared" si="38"/>
        <v>0</v>
      </c>
      <c r="E2233" t="s">
        <v>352</v>
      </c>
      <c r="F2233">
        <v>2025</v>
      </c>
    </row>
    <row r="2234" spans="1:6" x14ac:dyDescent="0.3">
      <c r="A2234" t="s">
        <v>369</v>
      </c>
      <c r="B2234" t="str">
        <v>Comunicación del desempeño ambiental a colaboradores</v>
      </c>
      <c r="C2234">
        <v>1</v>
      </c>
      <c r="D2234" t="str">
        <f t="shared" si="38"/>
        <v>0</v>
      </c>
      <c r="E2234" t="s">
        <v>352</v>
      </c>
      <c r="F2234">
        <v>2025</v>
      </c>
    </row>
    <row r="2235" spans="1:6" x14ac:dyDescent="0.3">
      <c r="A2235" t="s">
        <v>369</v>
      </c>
      <c r="B2235" t="str">
        <v>SGA-PL-01-RG-05 Lista de chequeo de cumplimiento ambiental de proveedores (Sustancias quimicas, Saneamiento básico, Residuos peligrosos, RCD, CDA, Estaciones de servicio, Laboratorios - Cromatografia; entre otros)</v>
      </c>
      <c r="C2235">
        <v>0</v>
      </c>
      <c r="D2235" t="str">
        <f t="shared" si="38"/>
        <v>1</v>
      </c>
      <c r="E2235" t="s">
        <v>352</v>
      </c>
      <c r="F2235">
        <v>2025</v>
      </c>
    </row>
    <row r="2236" spans="1:6" x14ac:dyDescent="0.3">
      <c r="A2236" t="s">
        <v>369</v>
      </c>
      <c r="B2236" t="str">
        <v>Soportes del cumplimiento ambiental de cada proveedor</v>
      </c>
      <c r="C2236">
        <v>0</v>
      </c>
      <c r="D2236" t="str">
        <f t="shared" si="38"/>
        <v>1</v>
      </c>
      <c r="E2236" t="s">
        <v>352</v>
      </c>
      <c r="F2236">
        <v>2025</v>
      </c>
    </row>
    <row r="2237" spans="1:6" x14ac:dyDescent="0.3">
      <c r="A2237" t="s">
        <v>369</v>
      </c>
      <c r="B2237" t="str">
        <v>Seguimiento y Control Acciones Correctivas y Oportunidades de Mejora</v>
      </c>
      <c r="C2237">
        <v>0</v>
      </c>
      <c r="D2237" t="str">
        <f t="shared" si="38"/>
        <v>1</v>
      </c>
      <c r="E2237" t="s">
        <v>352</v>
      </c>
      <c r="F2237">
        <v>2025</v>
      </c>
    </row>
    <row r="2238" spans="1:6" x14ac:dyDescent="0.3">
      <c r="A2238" t="s">
        <v>369</v>
      </c>
      <c r="B2238" t="str">
        <v>Evidencias de cierre de hallazgo</v>
      </c>
      <c r="C2238">
        <v>0</v>
      </c>
      <c r="D2238" t="str">
        <f t="shared" si="38"/>
        <v>1</v>
      </c>
      <c r="E2238" t="s">
        <v>352</v>
      </c>
      <c r="F2238">
        <v>2025</v>
      </c>
    </row>
    <row r="2239" spans="1:6" x14ac:dyDescent="0.3">
      <c r="A2239" t="s">
        <v>369</v>
      </c>
      <c r="B2239" t="str">
        <v>Residuos</v>
      </c>
      <c r="C2239">
        <v>1</v>
      </c>
      <c r="D2239" t="str">
        <f t="shared" si="38"/>
        <v>0</v>
      </c>
      <c r="E2239" t="s">
        <v>352</v>
      </c>
      <c r="F2239">
        <v>2025</v>
      </c>
    </row>
    <row r="2240" spans="1:6" x14ac:dyDescent="0.3">
      <c r="A2240" t="s">
        <v>369</v>
      </c>
      <c r="B2240" t="str">
        <v>Emisiones y combustible</v>
      </c>
      <c r="C2240">
        <v>1</v>
      </c>
      <c r="D2240" t="str">
        <f t="shared" si="38"/>
        <v>0</v>
      </c>
      <c r="E2240" t="s">
        <v>352</v>
      </c>
      <c r="F2240">
        <v>2025</v>
      </c>
    </row>
    <row r="2241" spans="1:6" x14ac:dyDescent="0.3">
      <c r="A2241" t="s">
        <v>369</v>
      </c>
      <c r="B2241" t="str">
        <v>Saneamiento básico</v>
      </c>
      <c r="C2241">
        <v>0</v>
      </c>
      <c r="D2241" t="str">
        <f t="shared" si="38"/>
        <v>1</v>
      </c>
      <c r="E2241" t="s">
        <v>352</v>
      </c>
      <c r="F2241">
        <v>2025</v>
      </c>
    </row>
    <row r="2242" spans="1:6" x14ac:dyDescent="0.3">
      <c r="A2242" t="s">
        <v>369</v>
      </c>
      <c r="B2242" t="str">
        <v>Inspecciones</v>
      </c>
      <c r="C2242">
        <v>1</v>
      </c>
      <c r="D2242" t="str">
        <f t="shared" si="38"/>
        <v>0</v>
      </c>
      <c r="E2242" t="s">
        <v>352</v>
      </c>
      <c r="F2242">
        <v>2025</v>
      </c>
    </row>
    <row r="2243" spans="1:6" x14ac:dyDescent="0.3">
      <c r="A2243" t="s">
        <v>369</v>
      </c>
      <c r="B2243" t="str">
        <v>Practicas</v>
      </c>
      <c r="C2243">
        <v>0</v>
      </c>
      <c r="D2243" t="str">
        <f t="shared" si="38"/>
        <v>1</v>
      </c>
      <c r="E2243" t="s">
        <v>352</v>
      </c>
      <c r="F2243">
        <v>2025</v>
      </c>
    </row>
    <row r="2244" spans="1:6" x14ac:dyDescent="0.3">
      <c r="A2244" t="s">
        <v>369</v>
      </c>
      <c r="B2244" t="str">
        <v>Formaciones</v>
      </c>
      <c r="C2244">
        <v>0</v>
      </c>
      <c r="D2244" t="str">
        <f t="shared" si="38"/>
        <v>1</v>
      </c>
      <c r="E2244" t="s">
        <v>352</v>
      </c>
      <c r="F2244">
        <v>2025</v>
      </c>
    </row>
    <row r="2245" spans="1:6" x14ac:dyDescent="0.3">
      <c r="A2245" t="s">
        <v>369</v>
      </c>
      <c r="B2245" t="str" cm="1">
        <f t="array" ref="B2245:B2303">'EPSA CALI.'!C9:C67</f>
        <v>SIG-MG-01-RG-02 Matriz DOFA</v>
      </c>
      <c r="C2245" cm="1">
        <f t="array" ref="C2245:C2303">'EPSA CALI.'!F9:F67</f>
        <v>1</v>
      </c>
      <c r="D2245" t="str">
        <f t="shared" si="38"/>
        <v>0</v>
      </c>
      <c r="E2245" t="s">
        <v>354</v>
      </c>
      <c r="F2245">
        <v>2025</v>
      </c>
    </row>
    <row r="2246" spans="1:6" x14ac:dyDescent="0.3">
      <c r="A2246" t="s">
        <v>369</v>
      </c>
      <c r="B2246" t="str">
        <v>Matriz de partes interesadas</v>
      </c>
      <c r="C2246">
        <v>1</v>
      </c>
      <c r="D2246" t="str">
        <f t="shared" si="38"/>
        <v>0</v>
      </c>
      <c r="E2246" t="s">
        <v>354</v>
      </c>
      <c r="F2246">
        <v>2025</v>
      </c>
    </row>
    <row r="2247" spans="1:6" x14ac:dyDescent="0.3">
      <c r="A2247" t="s">
        <v>369</v>
      </c>
      <c r="B2247" t="str">
        <v>Matriz de riesgos y oportunidades</v>
      </c>
      <c r="C2247">
        <v>1</v>
      </c>
      <c r="D2247" t="str">
        <f t="shared" si="38"/>
        <v>0</v>
      </c>
      <c r="E2247" t="s">
        <v>354</v>
      </c>
      <c r="F2247">
        <v>2025</v>
      </c>
    </row>
    <row r="2248" spans="1:6" x14ac:dyDescent="0.3">
      <c r="A2248" t="s">
        <v>369</v>
      </c>
      <c r="B2248" t="str">
        <v>Matriz de identificación de aspectos e impactos ambientales</v>
      </c>
      <c r="C2248">
        <v>1</v>
      </c>
      <c r="D2248" t="str">
        <f t="shared" si="38"/>
        <v>0</v>
      </c>
      <c r="E2248" t="s">
        <v>354</v>
      </c>
      <c r="F2248">
        <v>2025</v>
      </c>
    </row>
    <row r="2249" spans="1:6" x14ac:dyDescent="0.3">
      <c r="A2249" t="s">
        <v>369</v>
      </c>
      <c r="B2249" t="str">
        <v>Divulgación de la Matriz de identificación de aspectos e impactos ambientales</v>
      </c>
      <c r="C2249">
        <v>1</v>
      </c>
      <c r="D2249" t="str">
        <f t="shared" si="38"/>
        <v>0</v>
      </c>
      <c r="E2249" t="s">
        <v>354</v>
      </c>
      <c r="F2249">
        <v>2025</v>
      </c>
    </row>
    <row r="2250" spans="1:6" x14ac:dyDescent="0.3">
      <c r="A2250" t="s">
        <v>369</v>
      </c>
      <c r="B2250" t="str">
        <v>Presupuesto para la implementación del Sistema de Gestión Ambiental</v>
      </c>
      <c r="C2250">
        <v>1</v>
      </c>
      <c r="D2250" t="str">
        <f t="shared" si="38"/>
        <v>0</v>
      </c>
      <c r="E2250" t="s">
        <v>354</v>
      </c>
      <c r="F2250">
        <v>2025</v>
      </c>
    </row>
    <row r="2251" spans="1:6" x14ac:dyDescent="0.3">
      <c r="A2251" t="s">
        <v>369</v>
      </c>
      <c r="B2251" t="str">
        <v>Matriz de comunicaciones externas</v>
      </c>
      <c r="C2251">
        <v>1</v>
      </c>
      <c r="D2251" t="str">
        <f t="shared" si="38"/>
        <v>0</v>
      </c>
      <c r="E2251" t="s">
        <v>354</v>
      </c>
      <c r="F2251">
        <v>2025</v>
      </c>
    </row>
    <row r="2252" spans="1:6" x14ac:dyDescent="0.3">
      <c r="A2252" t="s">
        <v>369</v>
      </c>
      <c r="B2252" t="str">
        <v>Verificación de las instalaciones del centro de acopio</v>
      </c>
      <c r="C2252">
        <v>0</v>
      </c>
      <c r="D2252" t="str">
        <f t="shared" si="38"/>
        <v>1</v>
      </c>
      <c r="E2252" t="s">
        <v>354</v>
      </c>
      <c r="F2252">
        <v>2025</v>
      </c>
    </row>
    <row r="2253" spans="1:6" x14ac:dyDescent="0.3">
      <c r="A2253" t="s">
        <v>369</v>
      </c>
      <c r="B2253" t="str">
        <v xml:space="preserve">Aforo de residuos ordinarios </v>
      </c>
      <c r="C2253">
        <v>1</v>
      </c>
      <c r="D2253" t="str">
        <f t="shared" si="38"/>
        <v>0</v>
      </c>
      <c r="E2253" t="s">
        <v>354</v>
      </c>
      <c r="F2253">
        <v>2025</v>
      </c>
    </row>
    <row r="2254" spans="1:6" x14ac:dyDescent="0.3">
      <c r="A2254" t="s">
        <v>369</v>
      </c>
      <c r="B2254" t="str">
        <v>Orden y aseo del centro de acopio</v>
      </c>
      <c r="C2254">
        <v>0</v>
      </c>
      <c r="D2254" t="str">
        <f t="shared" si="38"/>
        <v>1</v>
      </c>
      <c r="E2254" t="s">
        <v>354</v>
      </c>
      <c r="F2254">
        <v>2025</v>
      </c>
    </row>
    <row r="2255" spans="1:6" x14ac:dyDescent="0.3">
      <c r="A2255" t="s">
        <v>369</v>
      </c>
      <c r="B2255" t="str">
        <v>Recolección de residuos aprovechables (SGA-PM-01-RG-02 Venta de material reciclable y/o donación)</v>
      </c>
      <c r="C2255">
        <v>0</v>
      </c>
      <c r="D2255" t="str">
        <f t="shared" si="38"/>
        <v>1</v>
      </c>
      <c r="E2255" t="s">
        <v>354</v>
      </c>
      <c r="F2255">
        <v>2025</v>
      </c>
    </row>
    <row r="2256" spans="1:6" x14ac:dyDescent="0.3">
      <c r="A2256" t="s">
        <v>369</v>
      </c>
      <c r="B2256" t="str">
        <v xml:space="preserve">Licencias de empresas de recolección , transporte y disposición de residuos peligrosos </v>
      </c>
      <c r="C2256">
        <v>0</v>
      </c>
      <c r="D2256" t="str">
        <f t="shared" si="38"/>
        <v>1</v>
      </c>
      <c r="E2256" t="s">
        <v>354</v>
      </c>
      <c r="F2256">
        <v>2025</v>
      </c>
    </row>
    <row r="2257" spans="1:6" x14ac:dyDescent="0.3">
      <c r="A2257" t="s">
        <v>369</v>
      </c>
      <c r="B2257" t="str">
        <v>Recoleccción de residuos peligrosos (SGA-PL-02-RG-01 Entrega y verificación  de residuos peligrosos)</v>
      </c>
      <c r="C2257">
        <v>0</v>
      </c>
      <c r="D2257" t="str">
        <f t="shared" si="38"/>
        <v>1</v>
      </c>
      <c r="E2257" t="s">
        <v>354</v>
      </c>
      <c r="F2257">
        <v>2025</v>
      </c>
    </row>
    <row r="2258" spans="1:6" x14ac:dyDescent="0.3">
      <c r="A2258" t="s">
        <v>369</v>
      </c>
      <c r="B2258" t="str">
        <v>Manifiestos de carga</v>
      </c>
      <c r="C2258">
        <v>0</v>
      </c>
      <c r="D2258" t="str">
        <f t="shared" ref="D2258:D2318" si="39">IF(C2258=1,"0","1")</f>
        <v>1</v>
      </c>
      <c r="E2258" t="s">
        <v>354</v>
      </c>
      <c r="F2258">
        <v>2025</v>
      </c>
    </row>
    <row r="2259" spans="1:6" x14ac:dyDescent="0.3">
      <c r="A2259" t="s">
        <v>369</v>
      </c>
      <c r="B2259" t="str">
        <v xml:space="preserve">Recolección de aguas residuales de baños portatiles </v>
      </c>
      <c r="C2259">
        <v>0</v>
      </c>
      <c r="D2259" t="str">
        <f t="shared" si="39"/>
        <v>1</v>
      </c>
      <c r="E2259" t="s">
        <v>354</v>
      </c>
      <c r="F2259">
        <v>2025</v>
      </c>
    </row>
    <row r="2260" spans="1:6" x14ac:dyDescent="0.3">
      <c r="A2260" t="s">
        <v>369</v>
      </c>
      <c r="B2260" t="str">
        <v>Actualización del registro SGA-PM-01-RG-01 Control de generación y disposición de residuos</v>
      </c>
      <c r="C2260">
        <v>0</v>
      </c>
      <c r="D2260" t="str">
        <f t="shared" si="39"/>
        <v>1</v>
      </c>
      <c r="E2260" t="s">
        <v>354</v>
      </c>
      <c r="F2260">
        <v>2025</v>
      </c>
    </row>
    <row r="2261" spans="1:6" x14ac:dyDescent="0.3">
      <c r="A2261" t="s">
        <v>369</v>
      </c>
      <c r="B2261" t="str">
        <v xml:space="preserve">Licencias y certificados de disposición final de los talleres que realizan mantenimiento a los vehiculos </v>
      </c>
      <c r="C2261">
        <v>0</v>
      </c>
      <c r="D2261" t="str">
        <f t="shared" si="39"/>
        <v>1</v>
      </c>
      <c r="E2261" t="s">
        <v>354</v>
      </c>
      <c r="F2261">
        <v>2025</v>
      </c>
    </row>
    <row r="2262" spans="1:6" x14ac:dyDescent="0.3">
      <c r="A2262" t="s">
        <v>369</v>
      </c>
      <c r="B2262" t="str">
        <v>Control de plagas (roedores)</v>
      </c>
      <c r="C2262">
        <v>0</v>
      </c>
      <c r="D2262" t="str">
        <f t="shared" si="39"/>
        <v>1</v>
      </c>
      <c r="E2262" t="s">
        <v>354</v>
      </c>
      <c r="F2262">
        <v>2025</v>
      </c>
    </row>
    <row r="2263" spans="1:6" x14ac:dyDescent="0.3">
      <c r="A2263" t="s">
        <v>369</v>
      </c>
      <c r="B2263" t="str">
        <v>Fumigación general (Vectores)</v>
      </c>
      <c r="C2263">
        <v>0</v>
      </c>
      <c r="D2263" t="str">
        <f t="shared" si="39"/>
        <v>1</v>
      </c>
      <c r="E2263" t="s">
        <v>354</v>
      </c>
      <c r="F2263">
        <v>2025</v>
      </c>
    </row>
    <row r="2264" spans="1:6" x14ac:dyDescent="0.3">
      <c r="A2264" t="s">
        <v>369</v>
      </c>
      <c r="B2264" t="str">
        <v>Lavado de tanques</v>
      </c>
      <c r="C2264">
        <v>0</v>
      </c>
      <c r="D2264" t="str">
        <f t="shared" si="39"/>
        <v>1</v>
      </c>
      <c r="E2264" t="s">
        <v>354</v>
      </c>
      <c r="F2264">
        <v>2025</v>
      </c>
    </row>
    <row r="2265" spans="1:6" x14ac:dyDescent="0.3">
      <c r="A2265" t="s">
        <v>369</v>
      </c>
      <c r="B2265" t="str">
        <v>Análisis e informe de agua potable (Laboratorio acreditado por el IDEAM)</v>
      </c>
      <c r="C2265">
        <v>0</v>
      </c>
      <c r="D2265" t="str">
        <f t="shared" si="39"/>
        <v>1</v>
      </c>
      <c r="E2265" t="s">
        <v>354</v>
      </c>
      <c r="F2265">
        <v>2025</v>
      </c>
    </row>
    <row r="2266" spans="1:6" x14ac:dyDescent="0.3">
      <c r="A2266" t="s">
        <v>369</v>
      </c>
      <c r="B2266" t="str">
        <v>Mantenimiento de los filtros de agua de las instalaciones de la sede</v>
      </c>
      <c r="C2266">
        <v>0</v>
      </c>
      <c r="D2266" t="str">
        <f t="shared" si="39"/>
        <v>1</v>
      </c>
      <c r="E2266" t="s">
        <v>354</v>
      </c>
      <c r="F2266">
        <v>2025</v>
      </c>
    </row>
    <row r="2267" spans="1:6" x14ac:dyDescent="0.3">
      <c r="A2267" t="s">
        <v>369</v>
      </c>
      <c r="B2267" t="str">
        <v>Proyectos para la disminuación del impacto ambiental</v>
      </c>
      <c r="C2267">
        <v>0</v>
      </c>
      <c r="D2267" t="str">
        <f t="shared" si="39"/>
        <v>1</v>
      </c>
      <c r="E2267" t="s">
        <v>354</v>
      </c>
      <c r="F2267">
        <v>2025</v>
      </c>
    </row>
    <row r="2268" spans="1:6" x14ac:dyDescent="0.3">
      <c r="A2268" t="s">
        <v>369</v>
      </c>
      <c r="B2268" t="str">
        <v>Campañas de toma de conciencia en el contrato</v>
      </c>
      <c r="C2268">
        <v>0</v>
      </c>
      <c r="D2268" t="str">
        <f t="shared" si="39"/>
        <v>1</v>
      </c>
      <c r="E2268" t="s">
        <v>354</v>
      </c>
      <c r="F2268">
        <v>2025</v>
      </c>
    </row>
    <row r="2269" spans="1:6" x14ac:dyDescent="0.3">
      <c r="A2269" t="s">
        <v>369</v>
      </c>
      <c r="B2269" t="str">
        <v>Charlas o divulgaciones en temas ambientales</v>
      </c>
      <c r="C2269">
        <v>1</v>
      </c>
      <c r="D2269" t="str">
        <f t="shared" si="39"/>
        <v>0</v>
      </c>
      <c r="E2269" t="s">
        <v>354</v>
      </c>
      <c r="F2269">
        <v>2025</v>
      </c>
    </row>
    <row r="2270" spans="1:6" x14ac:dyDescent="0.3">
      <c r="A2270" t="s">
        <v>369</v>
      </c>
      <c r="B2270" t="str">
        <v>Verificación de las revisiones tecnicomecanica de los vehiculos</v>
      </c>
      <c r="C2270">
        <v>1</v>
      </c>
      <c r="D2270" t="str">
        <f t="shared" si="39"/>
        <v>0</v>
      </c>
      <c r="E2270" t="s">
        <v>354</v>
      </c>
      <c r="F2270">
        <v>2025</v>
      </c>
    </row>
    <row r="2271" spans="1:6" x14ac:dyDescent="0.3">
      <c r="A2271" t="s">
        <v>369</v>
      </c>
      <c r="B2271" t="str">
        <v>Verificaciones de las revisiones tecnicomecanicas de las motos</v>
      </c>
      <c r="C2271">
        <v>1</v>
      </c>
      <c r="D2271" t="str">
        <f t="shared" si="39"/>
        <v>0</v>
      </c>
      <c r="E2271" t="s">
        <v>354</v>
      </c>
      <c r="F2271">
        <v>2025</v>
      </c>
    </row>
    <row r="2272" spans="1:6" x14ac:dyDescent="0.3">
      <c r="A2272" t="s">
        <v>369</v>
      </c>
      <c r="B2272" t="str">
        <v>Revisión de la información en la plataforma CAMPRO</v>
      </c>
      <c r="C2272">
        <v>1</v>
      </c>
      <c r="D2272" t="str">
        <f t="shared" si="39"/>
        <v>0</v>
      </c>
      <c r="E2272" t="s">
        <v>354</v>
      </c>
      <c r="F2272">
        <v>2025</v>
      </c>
    </row>
    <row r="2273" spans="1:6" x14ac:dyDescent="0.3">
      <c r="A2273" t="s">
        <v>369</v>
      </c>
      <c r="B2273" t="str">
        <v>Certificación ambiental para la habilitación de centros de diagnostico automotor - CDA</v>
      </c>
      <c r="C2273">
        <v>0</v>
      </c>
      <c r="D2273" t="str">
        <f t="shared" si="39"/>
        <v>1</v>
      </c>
      <c r="E2273" t="s">
        <v>354</v>
      </c>
      <c r="F2273">
        <v>2025</v>
      </c>
    </row>
    <row r="2274" spans="1:6" x14ac:dyDescent="0.3">
      <c r="A2274" t="s">
        <v>369</v>
      </c>
      <c r="B2274" t="str">
        <v>Combustibles</v>
      </c>
      <c r="C2274">
        <v>1</v>
      </c>
      <c r="D2274" t="str">
        <f t="shared" si="39"/>
        <v>0</v>
      </c>
      <c r="E2274" t="s">
        <v>354</v>
      </c>
      <c r="F2274">
        <v>2025</v>
      </c>
    </row>
    <row r="2275" spans="1:6" x14ac:dyDescent="0.3">
      <c r="A2275" t="s">
        <v>369</v>
      </c>
      <c r="B2275" t="str">
        <v>SSL-PM-02-RG-01 Matriz de Identificación sustancia quimica</v>
      </c>
      <c r="C2275">
        <v>1</v>
      </c>
      <c r="D2275" t="str">
        <f t="shared" si="39"/>
        <v>0</v>
      </c>
      <c r="E2275" t="s">
        <v>354</v>
      </c>
      <c r="F2275">
        <v>2025</v>
      </c>
    </row>
    <row r="2276" spans="1:6" x14ac:dyDescent="0.3">
      <c r="A2276" t="s">
        <v>369</v>
      </c>
      <c r="B2276" t="str">
        <v>Matriz de compatibilidad de acuerdo a las sustancias quimicas que se manejan</v>
      </c>
      <c r="C2276">
        <v>1</v>
      </c>
      <c r="D2276" t="str">
        <f t="shared" si="39"/>
        <v>0</v>
      </c>
      <c r="E2276" t="s">
        <v>354</v>
      </c>
      <c r="F2276">
        <v>2025</v>
      </c>
    </row>
    <row r="2277" spans="1:6" x14ac:dyDescent="0.3">
      <c r="A2277" t="s">
        <v>369</v>
      </c>
      <c r="B2277" t="str">
        <v>Verificación del almacenamiento de las sustancias quimicas de acuerdo al Sistema Globalmente Armonizado (Registro fotografico)</v>
      </c>
      <c r="C2277">
        <v>0</v>
      </c>
      <c r="D2277" t="str">
        <f t="shared" si="39"/>
        <v>1</v>
      </c>
      <c r="E2277" t="s">
        <v>354</v>
      </c>
      <c r="F2277">
        <v>2025</v>
      </c>
    </row>
    <row r="2278" spans="1:6" x14ac:dyDescent="0.3">
      <c r="A2278" t="s">
        <v>369</v>
      </c>
      <c r="B2278" t="str">
        <v>SSL-PM-02-RG-02 Etiquetado de las sustancias quimicas en la sede del proyecto (Servicios generales, almacen, TI, entre otras). (Registro fotografico)</v>
      </c>
      <c r="C2278">
        <v>0</v>
      </c>
      <c r="D2278" t="str">
        <f t="shared" si="39"/>
        <v>1</v>
      </c>
      <c r="E2278" t="s">
        <v>354</v>
      </c>
      <c r="F2278">
        <v>2025</v>
      </c>
    </row>
    <row r="2279" spans="1:6" x14ac:dyDescent="0.3">
      <c r="A2279" t="s">
        <v>369</v>
      </c>
      <c r="B2279" t="str">
        <v>Fichas de seguridad que se utilizan en el proyecto (Resolución 773 de 2021 - Decreto 1496 del 2018  y que cumplan de acuerdo a la NTC 4435)</v>
      </c>
      <c r="C2279">
        <v>1</v>
      </c>
      <c r="D2279" t="str">
        <f t="shared" si="39"/>
        <v>0</v>
      </c>
      <c r="E2279" t="s">
        <v>354</v>
      </c>
      <c r="F2279">
        <v>2025</v>
      </c>
    </row>
    <row r="2280" spans="1:6" x14ac:dyDescent="0.3">
      <c r="A2280" t="s">
        <v>369</v>
      </c>
      <c r="B2280" t="str">
        <v xml:space="preserve">SSL-PM-02-RG-02 Etiquetado de las sustancias quimicas en los vehiculos del proyecto  </v>
      </c>
      <c r="C2280">
        <v>0</v>
      </c>
      <c r="D2280" t="str">
        <f t="shared" si="39"/>
        <v>1</v>
      </c>
      <c r="E2280" t="s">
        <v>354</v>
      </c>
      <c r="F2280">
        <v>2025</v>
      </c>
    </row>
    <row r="2281" spans="1:6" x14ac:dyDescent="0.3">
      <c r="A2281" t="s">
        <v>369</v>
      </c>
      <c r="B2281" t="str">
        <v>SSL-PM-02-RG-03 Tarjeta de emergencia (para el transporte de sustancias quimicas)</v>
      </c>
      <c r="C2281">
        <v>0</v>
      </c>
      <c r="D2281" t="str">
        <f t="shared" si="39"/>
        <v>1</v>
      </c>
      <c r="E2281" t="s">
        <v>354</v>
      </c>
      <c r="F2281">
        <v>2025</v>
      </c>
    </row>
    <row r="2282" spans="1:6" x14ac:dyDescent="0.3">
      <c r="A2282" t="s">
        <v>369</v>
      </c>
      <c r="B2282" t="str">
        <v>Cumplimiento al rotulado de los vehiculos que transportan sustancias (Decreto 1609/2002)</v>
      </c>
      <c r="C2282">
        <v>0</v>
      </c>
      <c r="D2282" t="str">
        <f t="shared" si="39"/>
        <v>1</v>
      </c>
      <c r="E2282" t="s">
        <v>354</v>
      </c>
      <c r="F2282">
        <v>2025</v>
      </c>
    </row>
    <row r="2283" spans="1:6" x14ac:dyDescent="0.3">
      <c r="A2283" t="s">
        <v>369</v>
      </c>
      <c r="B2283" t="str">
        <v>SSL-PM-14-RG-05 Guion para el desarrollo del simulacro</v>
      </c>
      <c r="C2283">
        <v>1</v>
      </c>
      <c r="D2283" t="str">
        <f t="shared" si="39"/>
        <v>0</v>
      </c>
      <c r="E2283" t="s">
        <v>354</v>
      </c>
      <c r="F2283">
        <v>2025</v>
      </c>
    </row>
    <row r="2284" spans="1:6" x14ac:dyDescent="0.3">
      <c r="A2284" t="s">
        <v>369</v>
      </c>
      <c r="B2284" t="str">
        <v>SGA-PR-02-RG-03 Informe de simulacro de emergencias ambientales.</v>
      </c>
      <c r="C2284">
        <v>1</v>
      </c>
      <c r="D2284" t="str">
        <f t="shared" si="39"/>
        <v>0</v>
      </c>
      <c r="E2284" t="s">
        <v>354</v>
      </c>
      <c r="F2284">
        <v>2025</v>
      </c>
    </row>
    <row r="2285" spans="1:6" x14ac:dyDescent="0.3">
      <c r="A2285" t="s">
        <v>369</v>
      </c>
      <c r="B2285" t="str">
        <v>Documento donde se establece los PONS aplicables al contrato</v>
      </c>
      <c r="C2285">
        <v>1</v>
      </c>
      <c r="D2285" t="str">
        <f t="shared" si="39"/>
        <v>0</v>
      </c>
      <c r="E2285" t="s">
        <v>354</v>
      </c>
      <c r="F2285">
        <v>2025</v>
      </c>
    </row>
    <row r="2286" spans="1:6" x14ac:dyDescent="0.3">
      <c r="A2286" t="s">
        <v>369</v>
      </c>
      <c r="B2286" t="str">
        <v>SGA-PR-02-RG-02 Investigación de causalidad de emergencias ambientales</v>
      </c>
      <c r="C2286">
        <v>0</v>
      </c>
      <c r="D2286" t="str">
        <f t="shared" si="39"/>
        <v>1</v>
      </c>
      <c r="E2286" t="s">
        <v>354</v>
      </c>
      <c r="F2286">
        <v>2025</v>
      </c>
    </row>
    <row r="2287" spans="1:6" x14ac:dyDescent="0.3">
      <c r="A2287" t="s">
        <v>369</v>
      </c>
      <c r="B2287" t="str">
        <v>SGA-PR-02-RG-04 Base de incidentes ambientales</v>
      </c>
      <c r="C2287">
        <v>0</v>
      </c>
      <c r="D2287" t="str">
        <f t="shared" si="39"/>
        <v>1</v>
      </c>
      <c r="E2287" t="s">
        <v>354</v>
      </c>
      <c r="F2287">
        <v>2025</v>
      </c>
    </row>
    <row r="2288" spans="1:6" x14ac:dyDescent="0.3">
      <c r="A2288" t="s">
        <v>369</v>
      </c>
      <c r="B2288" t="str">
        <v>Inducción y reinducción</v>
      </c>
      <c r="C2288">
        <v>0</v>
      </c>
      <c r="D2288" t="str">
        <f t="shared" si="39"/>
        <v>1</v>
      </c>
      <c r="E2288" t="s">
        <v>354</v>
      </c>
      <c r="F2288">
        <v>2025</v>
      </c>
    </row>
    <row r="2289" spans="1:6" x14ac:dyDescent="0.3">
      <c r="A2289" t="s">
        <v>369</v>
      </c>
      <c r="B2289" t="str">
        <v>Inspecciones ambiental en terreno</v>
      </c>
      <c r="C2289">
        <v>1</v>
      </c>
      <c r="D2289" t="str">
        <f t="shared" si="39"/>
        <v>0</v>
      </c>
      <c r="E2289" t="s">
        <v>354</v>
      </c>
      <c r="F2289">
        <v>2025</v>
      </c>
    </row>
    <row r="2290" spans="1:6" x14ac:dyDescent="0.3">
      <c r="A2290" t="s">
        <v>369</v>
      </c>
      <c r="B2290" t="str">
        <v>Inspecciones de kit de derrames</v>
      </c>
      <c r="C2290">
        <v>0</v>
      </c>
      <c r="D2290" t="str">
        <f t="shared" si="39"/>
        <v>1</v>
      </c>
      <c r="E2290" t="s">
        <v>354</v>
      </c>
      <c r="F2290">
        <v>2025</v>
      </c>
    </row>
    <row r="2291" spans="1:6" x14ac:dyDescent="0.3">
      <c r="A2291" t="s">
        <v>369</v>
      </c>
      <c r="B2291" t="str">
        <v>Inspecciones localivas ambientales</v>
      </c>
      <c r="C2291">
        <v>0</v>
      </c>
      <c r="D2291" t="str">
        <f t="shared" si="39"/>
        <v>1</v>
      </c>
      <c r="E2291" t="s">
        <v>354</v>
      </c>
      <c r="F2291">
        <v>2025</v>
      </c>
    </row>
    <row r="2292" spans="1:6" x14ac:dyDescent="0.3">
      <c r="A2292" t="s">
        <v>369</v>
      </c>
      <c r="B2292" t="str">
        <v>Informe del desempeño ambiental del contrato (Indicadores, practicas sostenibles, hallazgos, entre otros)</v>
      </c>
      <c r="C2292">
        <v>1</v>
      </c>
      <c r="D2292" t="str">
        <f t="shared" si="39"/>
        <v>0</v>
      </c>
      <c r="E2292" t="s">
        <v>354</v>
      </c>
      <c r="F2292">
        <v>2025</v>
      </c>
    </row>
    <row r="2293" spans="1:6" x14ac:dyDescent="0.3">
      <c r="A2293" t="s">
        <v>369</v>
      </c>
      <c r="B2293" t="str">
        <v>Comunicación del desempeño ambiental a colaboradores</v>
      </c>
      <c r="C2293">
        <v>1</v>
      </c>
      <c r="D2293" t="str">
        <f t="shared" si="39"/>
        <v>0</v>
      </c>
      <c r="E2293" t="s">
        <v>354</v>
      </c>
      <c r="F2293">
        <v>2025</v>
      </c>
    </row>
    <row r="2294" spans="1:6" x14ac:dyDescent="0.3">
      <c r="A2294" t="s">
        <v>369</v>
      </c>
      <c r="B2294" t="str">
        <v>SGA-PL-01-RG-05 Lista de chequeo de cumplimiento ambiental de proveedores (Sustancias quimicas, Saneamiento básico, Residuos peligrosos, RCD, CDA, Estaciones de servicio, Laboratorios - Cromatografia; entre otros)</v>
      </c>
      <c r="C2294">
        <v>0</v>
      </c>
      <c r="D2294" t="str">
        <f t="shared" si="39"/>
        <v>1</v>
      </c>
      <c r="E2294" t="s">
        <v>354</v>
      </c>
      <c r="F2294">
        <v>2025</v>
      </c>
    </row>
    <row r="2295" spans="1:6" x14ac:dyDescent="0.3">
      <c r="A2295" t="s">
        <v>369</v>
      </c>
      <c r="B2295" t="str">
        <v>Soportes del cumplimiento ambiental de cada proveedor</v>
      </c>
      <c r="C2295">
        <v>0</v>
      </c>
      <c r="D2295" t="str">
        <f t="shared" si="39"/>
        <v>1</v>
      </c>
      <c r="E2295" t="s">
        <v>354</v>
      </c>
      <c r="F2295">
        <v>2025</v>
      </c>
    </row>
    <row r="2296" spans="1:6" x14ac:dyDescent="0.3">
      <c r="A2296" t="s">
        <v>369</v>
      </c>
      <c r="B2296" t="str">
        <v>Seguimiento y Control Acciones Correctivas y Oportunidades de Mejora</v>
      </c>
      <c r="C2296">
        <v>0</v>
      </c>
      <c r="D2296" t="str">
        <f t="shared" si="39"/>
        <v>1</v>
      </c>
      <c r="E2296" t="s">
        <v>354</v>
      </c>
      <c r="F2296">
        <v>2025</v>
      </c>
    </row>
    <row r="2297" spans="1:6" x14ac:dyDescent="0.3">
      <c r="A2297" t="s">
        <v>369</v>
      </c>
      <c r="B2297" t="str">
        <v>Evidencias de cierre de hallazgo</v>
      </c>
      <c r="C2297">
        <v>0</v>
      </c>
      <c r="D2297" t="str">
        <f t="shared" si="39"/>
        <v>1</v>
      </c>
      <c r="E2297" t="s">
        <v>354</v>
      </c>
      <c r="F2297">
        <v>2025</v>
      </c>
    </row>
    <row r="2298" spans="1:6" x14ac:dyDescent="0.3">
      <c r="A2298" t="s">
        <v>369</v>
      </c>
      <c r="B2298" t="str">
        <v>Residuos</v>
      </c>
      <c r="C2298">
        <v>1</v>
      </c>
      <c r="D2298" t="str">
        <f t="shared" si="39"/>
        <v>0</v>
      </c>
      <c r="E2298" t="s">
        <v>354</v>
      </c>
      <c r="F2298">
        <v>2025</v>
      </c>
    </row>
    <row r="2299" spans="1:6" x14ac:dyDescent="0.3">
      <c r="A2299" t="s">
        <v>369</v>
      </c>
      <c r="B2299" t="str">
        <v>Emisiones y combustible</v>
      </c>
      <c r="C2299">
        <v>1</v>
      </c>
      <c r="D2299" t="str">
        <f t="shared" si="39"/>
        <v>0</v>
      </c>
      <c r="E2299" t="s">
        <v>354</v>
      </c>
      <c r="F2299">
        <v>2025</v>
      </c>
    </row>
    <row r="2300" spans="1:6" x14ac:dyDescent="0.3">
      <c r="A2300" t="s">
        <v>369</v>
      </c>
      <c r="B2300" t="str">
        <v>Saneamiento básico</v>
      </c>
      <c r="C2300">
        <v>0</v>
      </c>
      <c r="D2300" t="str">
        <f t="shared" si="39"/>
        <v>1</v>
      </c>
      <c r="E2300" t="s">
        <v>354</v>
      </c>
      <c r="F2300">
        <v>2025</v>
      </c>
    </row>
    <row r="2301" spans="1:6" x14ac:dyDescent="0.3">
      <c r="A2301" t="s">
        <v>369</v>
      </c>
      <c r="B2301" t="str">
        <v>Inspecciones</v>
      </c>
      <c r="C2301">
        <v>1</v>
      </c>
      <c r="D2301" t="str">
        <f t="shared" si="39"/>
        <v>0</v>
      </c>
      <c r="E2301" t="s">
        <v>354</v>
      </c>
      <c r="F2301">
        <v>2025</v>
      </c>
    </row>
    <row r="2302" spans="1:6" x14ac:dyDescent="0.3">
      <c r="A2302" t="s">
        <v>369</v>
      </c>
      <c r="B2302" t="str">
        <v>Practicas</v>
      </c>
      <c r="C2302">
        <v>0</v>
      </c>
      <c r="D2302" t="str">
        <f t="shared" si="39"/>
        <v>1</v>
      </c>
      <c r="E2302" t="s">
        <v>354</v>
      </c>
      <c r="F2302">
        <v>2025</v>
      </c>
    </row>
    <row r="2303" spans="1:6" x14ac:dyDescent="0.3">
      <c r="A2303" t="s">
        <v>369</v>
      </c>
      <c r="B2303" t="str">
        <v>Formaciones</v>
      </c>
      <c r="C2303">
        <v>0</v>
      </c>
      <c r="D2303" t="str">
        <f t="shared" si="39"/>
        <v>1</v>
      </c>
      <c r="E2303" t="s">
        <v>354</v>
      </c>
      <c r="F2303">
        <v>2025</v>
      </c>
    </row>
    <row r="2304" spans="1:6" x14ac:dyDescent="0.3">
      <c r="A2304" t="s">
        <v>369</v>
      </c>
      <c r="B2304" t="str" cm="1">
        <f t="array" ref="B2304:B2362">'EPSA CALI.'!C9:C67</f>
        <v>SIG-MG-01-RG-02 Matriz DOFA</v>
      </c>
      <c r="C2304" cm="1">
        <f t="array" ref="C2304:C2362">'EPSA CALI.'!G9:G67</f>
        <v>1</v>
      </c>
      <c r="D2304" t="str">
        <f t="shared" si="39"/>
        <v>0</v>
      </c>
      <c r="E2304" t="s">
        <v>356</v>
      </c>
      <c r="F2304">
        <v>2025</v>
      </c>
    </row>
    <row r="2305" spans="1:6" x14ac:dyDescent="0.3">
      <c r="A2305" t="s">
        <v>369</v>
      </c>
      <c r="B2305" t="str">
        <v>Matriz de partes interesadas</v>
      </c>
      <c r="C2305">
        <v>1</v>
      </c>
      <c r="D2305" t="str">
        <f t="shared" si="39"/>
        <v>0</v>
      </c>
      <c r="E2305" t="s">
        <v>356</v>
      </c>
      <c r="F2305">
        <v>2025</v>
      </c>
    </row>
    <row r="2306" spans="1:6" x14ac:dyDescent="0.3">
      <c r="A2306" t="s">
        <v>369</v>
      </c>
      <c r="B2306" t="str">
        <v>Matriz de riesgos y oportunidades</v>
      </c>
      <c r="C2306">
        <v>1</v>
      </c>
      <c r="D2306" t="str">
        <f t="shared" si="39"/>
        <v>0</v>
      </c>
      <c r="E2306" t="s">
        <v>356</v>
      </c>
      <c r="F2306">
        <v>2025</v>
      </c>
    </row>
    <row r="2307" spans="1:6" x14ac:dyDescent="0.3">
      <c r="A2307" t="s">
        <v>369</v>
      </c>
      <c r="B2307" t="str">
        <v>Matriz de identificación de aspectos e impactos ambientales</v>
      </c>
      <c r="C2307">
        <v>1</v>
      </c>
      <c r="D2307" t="str">
        <f t="shared" si="39"/>
        <v>0</v>
      </c>
      <c r="E2307" t="s">
        <v>356</v>
      </c>
      <c r="F2307">
        <v>2025</v>
      </c>
    </row>
    <row r="2308" spans="1:6" x14ac:dyDescent="0.3">
      <c r="A2308" t="s">
        <v>369</v>
      </c>
      <c r="B2308" t="str">
        <v>Divulgación de la Matriz de identificación de aspectos e impactos ambientales</v>
      </c>
      <c r="C2308">
        <v>1</v>
      </c>
      <c r="D2308" t="str">
        <f t="shared" si="39"/>
        <v>0</v>
      </c>
      <c r="E2308" t="s">
        <v>356</v>
      </c>
      <c r="F2308">
        <v>2025</v>
      </c>
    </row>
    <row r="2309" spans="1:6" x14ac:dyDescent="0.3">
      <c r="A2309" t="s">
        <v>369</v>
      </c>
      <c r="B2309" t="str">
        <v>Presupuesto para la implementación del Sistema de Gestión Ambiental</v>
      </c>
      <c r="C2309">
        <v>1</v>
      </c>
      <c r="D2309" t="str">
        <f t="shared" si="39"/>
        <v>0</v>
      </c>
      <c r="E2309" t="s">
        <v>356</v>
      </c>
      <c r="F2309">
        <v>2025</v>
      </c>
    </row>
    <row r="2310" spans="1:6" x14ac:dyDescent="0.3">
      <c r="A2310" t="s">
        <v>369</v>
      </c>
      <c r="B2310" t="str">
        <v>Matriz de comunicaciones externas</v>
      </c>
      <c r="C2310">
        <v>1</v>
      </c>
      <c r="D2310" t="str">
        <f t="shared" si="39"/>
        <v>0</v>
      </c>
      <c r="E2310" t="s">
        <v>356</v>
      </c>
      <c r="F2310">
        <v>2025</v>
      </c>
    </row>
    <row r="2311" spans="1:6" x14ac:dyDescent="0.3">
      <c r="A2311" t="s">
        <v>369</v>
      </c>
      <c r="B2311" t="str">
        <v>Verificación de las instalaciones del centro de acopio</v>
      </c>
      <c r="C2311">
        <v>0</v>
      </c>
      <c r="D2311" t="str">
        <f t="shared" si="39"/>
        <v>1</v>
      </c>
      <c r="E2311" t="s">
        <v>356</v>
      </c>
      <c r="F2311">
        <v>2025</v>
      </c>
    </row>
    <row r="2312" spans="1:6" x14ac:dyDescent="0.3">
      <c r="A2312" t="s">
        <v>369</v>
      </c>
      <c r="B2312" t="str">
        <v xml:space="preserve">Aforo de residuos ordinarios </v>
      </c>
      <c r="C2312">
        <v>1</v>
      </c>
      <c r="D2312" t="str">
        <f t="shared" si="39"/>
        <v>0</v>
      </c>
      <c r="E2312" t="s">
        <v>356</v>
      </c>
      <c r="F2312">
        <v>2025</v>
      </c>
    </row>
    <row r="2313" spans="1:6" x14ac:dyDescent="0.3">
      <c r="A2313" t="s">
        <v>369</v>
      </c>
      <c r="B2313" t="str">
        <v>Orden y aseo del centro de acopio</v>
      </c>
      <c r="C2313">
        <v>0</v>
      </c>
      <c r="D2313" t="str">
        <f t="shared" si="39"/>
        <v>1</v>
      </c>
      <c r="E2313" t="s">
        <v>356</v>
      </c>
      <c r="F2313">
        <v>2025</v>
      </c>
    </row>
    <row r="2314" spans="1:6" x14ac:dyDescent="0.3">
      <c r="A2314" t="s">
        <v>369</v>
      </c>
      <c r="B2314" t="str">
        <v>Recolección de residuos aprovechables (SGA-PM-01-RG-02 Venta de material reciclable y/o donación)</v>
      </c>
      <c r="C2314">
        <v>0</v>
      </c>
      <c r="D2314" t="str">
        <f t="shared" si="39"/>
        <v>1</v>
      </c>
      <c r="E2314" t="s">
        <v>356</v>
      </c>
      <c r="F2314">
        <v>2025</v>
      </c>
    </row>
    <row r="2315" spans="1:6" x14ac:dyDescent="0.3">
      <c r="A2315" t="s">
        <v>369</v>
      </c>
      <c r="B2315" t="str">
        <v xml:space="preserve">Licencias de empresas de recolección , transporte y disposición de residuos peligrosos </v>
      </c>
      <c r="C2315">
        <v>0</v>
      </c>
      <c r="D2315" t="str">
        <f t="shared" si="39"/>
        <v>1</v>
      </c>
      <c r="E2315" t="s">
        <v>356</v>
      </c>
      <c r="F2315">
        <v>2025</v>
      </c>
    </row>
    <row r="2316" spans="1:6" x14ac:dyDescent="0.3">
      <c r="A2316" t="s">
        <v>369</v>
      </c>
      <c r="B2316" t="str">
        <v>Recoleccción de residuos peligrosos (SGA-PL-02-RG-01 Entrega y verificación  de residuos peligrosos)</v>
      </c>
      <c r="C2316">
        <v>0</v>
      </c>
      <c r="D2316" t="str">
        <f t="shared" si="39"/>
        <v>1</v>
      </c>
      <c r="E2316" t="s">
        <v>356</v>
      </c>
      <c r="F2316">
        <v>2025</v>
      </c>
    </row>
    <row r="2317" spans="1:6" x14ac:dyDescent="0.3">
      <c r="A2317" t="s">
        <v>369</v>
      </c>
      <c r="B2317" t="str">
        <v>Manifiestos de carga</v>
      </c>
      <c r="C2317">
        <v>0</v>
      </c>
      <c r="D2317" t="str">
        <f t="shared" si="39"/>
        <v>1</v>
      </c>
      <c r="E2317" t="s">
        <v>356</v>
      </c>
      <c r="F2317">
        <v>2025</v>
      </c>
    </row>
    <row r="2318" spans="1:6" x14ac:dyDescent="0.3">
      <c r="A2318" t="s">
        <v>369</v>
      </c>
      <c r="B2318" t="str">
        <v xml:space="preserve">Recolección de aguas residuales de baños portatiles </v>
      </c>
      <c r="C2318">
        <v>0</v>
      </c>
      <c r="D2318" t="str">
        <f t="shared" si="39"/>
        <v>1</v>
      </c>
      <c r="E2318" t="s">
        <v>356</v>
      </c>
      <c r="F2318">
        <v>2025</v>
      </c>
    </row>
    <row r="2319" spans="1:6" x14ac:dyDescent="0.3">
      <c r="A2319" t="s">
        <v>369</v>
      </c>
      <c r="B2319" t="str">
        <v>Actualización del registro SGA-PM-01-RG-01 Control de generación y disposición de residuos</v>
      </c>
      <c r="C2319">
        <v>1</v>
      </c>
      <c r="D2319" t="str">
        <f t="shared" ref="D2319:D2379" si="40">IF(C2319=1,"0","1")</f>
        <v>0</v>
      </c>
      <c r="E2319" t="s">
        <v>356</v>
      </c>
      <c r="F2319">
        <v>2025</v>
      </c>
    </row>
    <row r="2320" spans="1:6" x14ac:dyDescent="0.3">
      <c r="A2320" t="s">
        <v>369</v>
      </c>
      <c r="B2320" t="str">
        <v xml:space="preserve">Licencias y certificados de disposición final de los talleres que realizan mantenimiento a los vehiculos </v>
      </c>
      <c r="C2320">
        <v>0</v>
      </c>
      <c r="D2320" t="str">
        <f t="shared" si="40"/>
        <v>1</v>
      </c>
      <c r="E2320" t="s">
        <v>356</v>
      </c>
      <c r="F2320">
        <v>2025</v>
      </c>
    </row>
    <row r="2321" spans="1:6" x14ac:dyDescent="0.3">
      <c r="A2321" t="s">
        <v>369</v>
      </c>
      <c r="B2321" t="str">
        <v>Control de plagas (roedores)</v>
      </c>
      <c r="C2321">
        <v>0</v>
      </c>
      <c r="D2321" t="str">
        <f t="shared" si="40"/>
        <v>1</v>
      </c>
      <c r="E2321" t="s">
        <v>356</v>
      </c>
      <c r="F2321">
        <v>2025</v>
      </c>
    </row>
    <row r="2322" spans="1:6" x14ac:dyDescent="0.3">
      <c r="A2322" t="s">
        <v>369</v>
      </c>
      <c r="B2322" t="str">
        <v>Fumigación general (Vectores)</v>
      </c>
      <c r="C2322">
        <v>0</v>
      </c>
      <c r="D2322" t="str">
        <f t="shared" si="40"/>
        <v>1</v>
      </c>
      <c r="E2322" t="s">
        <v>356</v>
      </c>
      <c r="F2322">
        <v>2025</v>
      </c>
    </row>
    <row r="2323" spans="1:6" x14ac:dyDescent="0.3">
      <c r="A2323" t="s">
        <v>369</v>
      </c>
      <c r="B2323" t="str">
        <v>Lavado de tanques</v>
      </c>
      <c r="C2323">
        <v>0</v>
      </c>
      <c r="D2323" t="str">
        <f t="shared" si="40"/>
        <v>1</v>
      </c>
      <c r="E2323" t="s">
        <v>356</v>
      </c>
      <c r="F2323">
        <v>2025</v>
      </c>
    </row>
    <row r="2324" spans="1:6" x14ac:dyDescent="0.3">
      <c r="A2324" t="s">
        <v>369</v>
      </c>
      <c r="B2324" t="str">
        <v>Análisis e informe de agua potable (Laboratorio acreditado por el IDEAM)</v>
      </c>
      <c r="C2324">
        <v>0</v>
      </c>
      <c r="D2324" t="str">
        <f t="shared" si="40"/>
        <v>1</v>
      </c>
      <c r="E2324" t="s">
        <v>356</v>
      </c>
      <c r="F2324">
        <v>2025</v>
      </c>
    </row>
    <row r="2325" spans="1:6" x14ac:dyDescent="0.3">
      <c r="A2325" t="s">
        <v>369</v>
      </c>
      <c r="B2325" t="str">
        <v>Mantenimiento de los filtros de agua de las instalaciones de la sede</v>
      </c>
      <c r="C2325">
        <v>0</v>
      </c>
      <c r="D2325" t="str">
        <f t="shared" si="40"/>
        <v>1</v>
      </c>
      <c r="E2325" t="s">
        <v>356</v>
      </c>
      <c r="F2325">
        <v>2025</v>
      </c>
    </row>
    <row r="2326" spans="1:6" x14ac:dyDescent="0.3">
      <c r="A2326" t="s">
        <v>369</v>
      </c>
      <c r="B2326" t="str">
        <v>Proyectos para la disminuación del impacto ambiental</v>
      </c>
      <c r="C2326">
        <v>0</v>
      </c>
      <c r="D2326" t="str">
        <f t="shared" si="40"/>
        <v>1</v>
      </c>
      <c r="E2326" t="s">
        <v>356</v>
      </c>
      <c r="F2326">
        <v>2025</v>
      </c>
    </row>
    <row r="2327" spans="1:6" x14ac:dyDescent="0.3">
      <c r="A2327" t="s">
        <v>369</v>
      </c>
      <c r="B2327" t="str">
        <v>Campañas de toma de conciencia en el contrato</v>
      </c>
      <c r="C2327">
        <v>0</v>
      </c>
      <c r="D2327" t="str">
        <f t="shared" si="40"/>
        <v>1</v>
      </c>
      <c r="E2327" t="s">
        <v>356</v>
      </c>
      <c r="F2327">
        <v>2025</v>
      </c>
    </row>
    <row r="2328" spans="1:6" x14ac:dyDescent="0.3">
      <c r="A2328" t="s">
        <v>369</v>
      </c>
      <c r="B2328" t="str">
        <v>Charlas o divulgaciones en temas ambientales</v>
      </c>
      <c r="C2328">
        <v>1</v>
      </c>
      <c r="D2328" t="str">
        <f t="shared" si="40"/>
        <v>0</v>
      </c>
      <c r="E2328" t="s">
        <v>356</v>
      </c>
      <c r="F2328">
        <v>2025</v>
      </c>
    </row>
    <row r="2329" spans="1:6" x14ac:dyDescent="0.3">
      <c r="A2329" t="s">
        <v>369</v>
      </c>
      <c r="B2329" t="str">
        <v>Verificación de las revisiones tecnicomecanica de los vehiculos</v>
      </c>
      <c r="C2329">
        <v>1</v>
      </c>
      <c r="D2329" t="str">
        <f t="shared" si="40"/>
        <v>0</v>
      </c>
      <c r="E2329" t="s">
        <v>356</v>
      </c>
      <c r="F2329">
        <v>2025</v>
      </c>
    </row>
    <row r="2330" spans="1:6" x14ac:dyDescent="0.3">
      <c r="A2330" t="s">
        <v>369</v>
      </c>
      <c r="B2330" t="str">
        <v>Verificaciones de las revisiones tecnicomecanicas de las motos</v>
      </c>
      <c r="C2330">
        <v>1</v>
      </c>
      <c r="D2330" t="str">
        <f t="shared" si="40"/>
        <v>0</v>
      </c>
      <c r="E2330" t="s">
        <v>356</v>
      </c>
      <c r="F2330">
        <v>2025</v>
      </c>
    </row>
    <row r="2331" spans="1:6" x14ac:dyDescent="0.3">
      <c r="A2331" t="s">
        <v>369</v>
      </c>
      <c r="B2331" t="str">
        <v>Revisión de la información en la plataforma CAMPRO</v>
      </c>
      <c r="C2331">
        <v>1</v>
      </c>
      <c r="D2331" t="str">
        <f t="shared" si="40"/>
        <v>0</v>
      </c>
      <c r="E2331" t="s">
        <v>356</v>
      </c>
      <c r="F2331">
        <v>2025</v>
      </c>
    </row>
    <row r="2332" spans="1:6" x14ac:dyDescent="0.3">
      <c r="A2332" t="s">
        <v>369</v>
      </c>
      <c r="B2332" t="str">
        <v>Certificación ambiental para la habilitación de centros de diagnostico automotor - CDA</v>
      </c>
      <c r="C2332">
        <v>0</v>
      </c>
      <c r="D2332" t="str">
        <f t="shared" si="40"/>
        <v>1</v>
      </c>
      <c r="E2332" t="s">
        <v>356</v>
      </c>
      <c r="F2332">
        <v>2025</v>
      </c>
    </row>
    <row r="2333" spans="1:6" x14ac:dyDescent="0.3">
      <c r="A2333" t="s">
        <v>369</v>
      </c>
      <c r="B2333" t="str">
        <v>Combustibles</v>
      </c>
      <c r="C2333">
        <v>1</v>
      </c>
      <c r="D2333" t="str">
        <f t="shared" si="40"/>
        <v>0</v>
      </c>
      <c r="E2333" t="s">
        <v>356</v>
      </c>
      <c r="F2333">
        <v>2025</v>
      </c>
    </row>
    <row r="2334" spans="1:6" x14ac:dyDescent="0.3">
      <c r="A2334" t="s">
        <v>369</v>
      </c>
      <c r="B2334" t="str">
        <v>SSL-PM-02-RG-01 Matriz de Identificación sustancia quimica</v>
      </c>
      <c r="C2334">
        <v>1</v>
      </c>
      <c r="D2334" t="str">
        <f t="shared" si="40"/>
        <v>0</v>
      </c>
      <c r="E2334" t="s">
        <v>356</v>
      </c>
      <c r="F2334">
        <v>2025</v>
      </c>
    </row>
    <row r="2335" spans="1:6" x14ac:dyDescent="0.3">
      <c r="A2335" t="s">
        <v>369</v>
      </c>
      <c r="B2335" t="str">
        <v>Matriz de compatibilidad de acuerdo a las sustancias quimicas que se manejan</v>
      </c>
      <c r="C2335">
        <v>1</v>
      </c>
      <c r="D2335" t="str">
        <f t="shared" si="40"/>
        <v>0</v>
      </c>
      <c r="E2335" t="s">
        <v>356</v>
      </c>
      <c r="F2335">
        <v>2025</v>
      </c>
    </row>
    <row r="2336" spans="1:6" x14ac:dyDescent="0.3">
      <c r="A2336" t="s">
        <v>369</v>
      </c>
      <c r="B2336" t="str">
        <v>Verificación del almacenamiento de las sustancias quimicas de acuerdo al Sistema Globalmente Armonizado (Registro fotografico)</v>
      </c>
      <c r="C2336">
        <v>0</v>
      </c>
      <c r="D2336" t="str">
        <f t="shared" si="40"/>
        <v>1</v>
      </c>
      <c r="E2336" t="s">
        <v>356</v>
      </c>
      <c r="F2336">
        <v>2025</v>
      </c>
    </row>
    <row r="2337" spans="1:6" x14ac:dyDescent="0.3">
      <c r="A2337" t="s">
        <v>369</v>
      </c>
      <c r="B2337" t="str">
        <v>SSL-PM-02-RG-02 Etiquetado de las sustancias quimicas en la sede del proyecto (Servicios generales, almacen, TI, entre otras). (Registro fotografico)</v>
      </c>
      <c r="C2337">
        <v>0</v>
      </c>
      <c r="D2337" t="str">
        <f t="shared" si="40"/>
        <v>1</v>
      </c>
      <c r="E2337" t="s">
        <v>356</v>
      </c>
      <c r="F2337">
        <v>2025</v>
      </c>
    </row>
    <row r="2338" spans="1:6" x14ac:dyDescent="0.3">
      <c r="A2338" t="s">
        <v>369</v>
      </c>
      <c r="B2338" t="str">
        <v>Fichas de seguridad que se utilizan en el proyecto (Resolución 773 de 2021 - Decreto 1496 del 2018  y que cumplan de acuerdo a la NTC 4435)</v>
      </c>
      <c r="C2338">
        <v>1</v>
      </c>
      <c r="D2338" t="str">
        <f t="shared" si="40"/>
        <v>0</v>
      </c>
      <c r="E2338" t="s">
        <v>356</v>
      </c>
      <c r="F2338">
        <v>2025</v>
      </c>
    </row>
    <row r="2339" spans="1:6" x14ac:dyDescent="0.3">
      <c r="A2339" t="s">
        <v>369</v>
      </c>
      <c r="B2339" t="str">
        <v xml:space="preserve">SSL-PM-02-RG-02 Etiquetado de las sustancias quimicas en los vehiculos del proyecto  </v>
      </c>
      <c r="C2339">
        <v>0</v>
      </c>
      <c r="D2339" t="str">
        <f t="shared" si="40"/>
        <v>1</v>
      </c>
      <c r="E2339" t="s">
        <v>356</v>
      </c>
      <c r="F2339">
        <v>2025</v>
      </c>
    </row>
    <row r="2340" spans="1:6" x14ac:dyDescent="0.3">
      <c r="A2340" t="s">
        <v>369</v>
      </c>
      <c r="B2340" t="str">
        <v>SSL-PM-02-RG-03 Tarjeta de emergencia (para el transporte de sustancias quimicas)</v>
      </c>
      <c r="C2340">
        <v>0</v>
      </c>
      <c r="D2340" t="str">
        <f t="shared" si="40"/>
        <v>1</v>
      </c>
      <c r="E2340" t="s">
        <v>356</v>
      </c>
      <c r="F2340">
        <v>2025</v>
      </c>
    </row>
    <row r="2341" spans="1:6" x14ac:dyDescent="0.3">
      <c r="A2341" t="s">
        <v>369</v>
      </c>
      <c r="B2341" t="str">
        <v>Cumplimiento al rotulado de los vehiculos que transportan sustancias (Decreto 1609/2002)</v>
      </c>
      <c r="C2341">
        <v>0</v>
      </c>
      <c r="D2341" t="str">
        <f t="shared" si="40"/>
        <v>1</v>
      </c>
      <c r="E2341" t="s">
        <v>356</v>
      </c>
      <c r="F2341">
        <v>2025</v>
      </c>
    </row>
    <row r="2342" spans="1:6" x14ac:dyDescent="0.3">
      <c r="A2342" t="s">
        <v>369</v>
      </c>
      <c r="B2342" t="str">
        <v>SSL-PM-14-RG-05 Guion para el desarrollo del simulacro</v>
      </c>
      <c r="C2342">
        <v>1</v>
      </c>
      <c r="D2342" t="str">
        <f t="shared" si="40"/>
        <v>0</v>
      </c>
      <c r="E2342" t="s">
        <v>356</v>
      </c>
      <c r="F2342">
        <v>2025</v>
      </c>
    </row>
    <row r="2343" spans="1:6" x14ac:dyDescent="0.3">
      <c r="A2343" t="s">
        <v>369</v>
      </c>
      <c r="B2343" t="str">
        <v>SGA-PR-02-RG-03 Informe de simulacro de emergencias ambientales.</v>
      </c>
      <c r="C2343">
        <v>1</v>
      </c>
      <c r="D2343" t="str">
        <f t="shared" si="40"/>
        <v>0</v>
      </c>
      <c r="E2343" t="s">
        <v>356</v>
      </c>
      <c r="F2343">
        <v>2025</v>
      </c>
    </row>
    <row r="2344" spans="1:6" x14ac:dyDescent="0.3">
      <c r="A2344" t="s">
        <v>369</v>
      </c>
      <c r="B2344" t="str">
        <v>Documento donde se establece los PONS aplicables al contrato</v>
      </c>
      <c r="C2344">
        <v>1</v>
      </c>
      <c r="D2344" t="str">
        <f t="shared" si="40"/>
        <v>0</v>
      </c>
      <c r="E2344" t="s">
        <v>356</v>
      </c>
      <c r="F2344">
        <v>2025</v>
      </c>
    </row>
    <row r="2345" spans="1:6" x14ac:dyDescent="0.3">
      <c r="A2345" t="s">
        <v>369</v>
      </c>
      <c r="B2345" t="str">
        <v>SGA-PR-02-RG-02 Investigación de causalidad de emergencias ambientales</v>
      </c>
      <c r="C2345">
        <v>0</v>
      </c>
      <c r="D2345" t="str">
        <f t="shared" si="40"/>
        <v>1</v>
      </c>
      <c r="E2345" t="s">
        <v>356</v>
      </c>
      <c r="F2345">
        <v>2025</v>
      </c>
    </row>
    <row r="2346" spans="1:6" x14ac:dyDescent="0.3">
      <c r="A2346" t="s">
        <v>369</v>
      </c>
      <c r="B2346" t="str">
        <v>SGA-PR-02-RG-04 Base de incidentes ambientales</v>
      </c>
      <c r="C2346">
        <v>0</v>
      </c>
      <c r="D2346" t="str">
        <f t="shared" si="40"/>
        <v>1</v>
      </c>
      <c r="E2346" t="s">
        <v>356</v>
      </c>
      <c r="F2346">
        <v>2025</v>
      </c>
    </row>
    <row r="2347" spans="1:6" x14ac:dyDescent="0.3">
      <c r="A2347" t="s">
        <v>369</v>
      </c>
      <c r="B2347" t="str">
        <v>Inducción y reinducción</v>
      </c>
      <c r="C2347">
        <v>0</v>
      </c>
      <c r="D2347" t="str">
        <f t="shared" si="40"/>
        <v>1</v>
      </c>
      <c r="E2347" t="s">
        <v>356</v>
      </c>
      <c r="F2347">
        <v>2025</v>
      </c>
    </row>
    <row r="2348" spans="1:6" x14ac:dyDescent="0.3">
      <c r="A2348" t="s">
        <v>369</v>
      </c>
      <c r="B2348" t="str">
        <v>Inspecciones ambiental en terreno</v>
      </c>
      <c r="C2348">
        <v>1</v>
      </c>
      <c r="D2348" t="str">
        <f t="shared" si="40"/>
        <v>0</v>
      </c>
      <c r="E2348" t="s">
        <v>356</v>
      </c>
      <c r="F2348">
        <v>2025</v>
      </c>
    </row>
    <row r="2349" spans="1:6" x14ac:dyDescent="0.3">
      <c r="A2349" t="s">
        <v>369</v>
      </c>
      <c r="B2349" t="str">
        <v>Inspecciones de kit de derrames</v>
      </c>
      <c r="C2349">
        <v>0</v>
      </c>
      <c r="D2349" t="str">
        <f t="shared" si="40"/>
        <v>1</v>
      </c>
      <c r="E2349" t="s">
        <v>356</v>
      </c>
      <c r="F2349">
        <v>2025</v>
      </c>
    </row>
    <row r="2350" spans="1:6" x14ac:dyDescent="0.3">
      <c r="A2350" t="s">
        <v>369</v>
      </c>
      <c r="B2350" t="str">
        <v>Inspecciones localivas ambientales</v>
      </c>
      <c r="C2350">
        <v>1</v>
      </c>
      <c r="D2350" t="str">
        <f t="shared" si="40"/>
        <v>0</v>
      </c>
      <c r="E2350" t="s">
        <v>356</v>
      </c>
      <c r="F2350">
        <v>2025</v>
      </c>
    </row>
    <row r="2351" spans="1:6" x14ac:dyDescent="0.3">
      <c r="A2351" t="s">
        <v>369</v>
      </c>
      <c r="B2351" t="str">
        <v>Informe del desempeño ambiental del contrato (Indicadores, practicas sostenibles, hallazgos, entre otros)</v>
      </c>
      <c r="C2351">
        <v>1</v>
      </c>
      <c r="D2351" t="str">
        <f t="shared" si="40"/>
        <v>0</v>
      </c>
      <c r="E2351" t="s">
        <v>356</v>
      </c>
      <c r="F2351">
        <v>2025</v>
      </c>
    </row>
    <row r="2352" spans="1:6" x14ac:dyDescent="0.3">
      <c r="A2352" t="s">
        <v>369</v>
      </c>
      <c r="B2352" t="str">
        <v>Comunicación del desempeño ambiental a colaboradores</v>
      </c>
      <c r="C2352">
        <v>1</v>
      </c>
      <c r="D2352" t="str">
        <f t="shared" si="40"/>
        <v>0</v>
      </c>
      <c r="E2352" t="s">
        <v>356</v>
      </c>
      <c r="F2352">
        <v>2025</v>
      </c>
    </row>
    <row r="2353" spans="1:6" x14ac:dyDescent="0.3">
      <c r="A2353" t="s">
        <v>369</v>
      </c>
      <c r="B2353" t="str">
        <v>SGA-PL-01-RG-05 Lista de chequeo de cumplimiento ambiental de proveedores (Sustancias quimicas, Saneamiento básico, Residuos peligrosos, RCD, CDA, Estaciones de servicio, Laboratorios - Cromatografia; entre otros)</v>
      </c>
      <c r="C2353">
        <v>0</v>
      </c>
      <c r="D2353" t="str">
        <f t="shared" si="40"/>
        <v>1</v>
      </c>
      <c r="E2353" t="s">
        <v>356</v>
      </c>
      <c r="F2353">
        <v>2025</v>
      </c>
    </row>
    <row r="2354" spans="1:6" x14ac:dyDescent="0.3">
      <c r="A2354" t="s">
        <v>369</v>
      </c>
      <c r="B2354" t="str">
        <v>Soportes del cumplimiento ambiental de cada proveedor</v>
      </c>
      <c r="C2354">
        <v>0</v>
      </c>
      <c r="D2354" t="str">
        <f t="shared" si="40"/>
        <v>1</v>
      </c>
      <c r="E2354" t="s">
        <v>356</v>
      </c>
      <c r="F2354">
        <v>2025</v>
      </c>
    </row>
    <row r="2355" spans="1:6" x14ac:dyDescent="0.3">
      <c r="A2355" t="s">
        <v>369</v>
      </c>
      <c r="B2355" t="str">
        <v>Seguimiento y Control Acciones Correctivas y Oportunidades de Mejora</v>
      </c>
      <c r="C2355">
        <v>0</v>
      </c>
      <c r="D2355" t="str">
        <f t="shared" si="40"/>
        <v>1</v>
      </c>
      <c r="E2355" t="s">
        <v>356</v>
      </c>
      <c r="F2355">
        <v>2025</v>
      </c>
    </row>
    <row r="2356" spans="1:6" x14ac:dyDescent="0.3">
      <c r="A2356" t="s">
        <v>369</v>
      </c>
      <c r="B2356" t="str">
        <v>Evidencias de cierre de hallazgo</v>
      </c>
      <c r="C2356">
        <v>0</v>
      </c>
      <c r="D2356" t="str">
        <f t="shared" si="40"/>
        <v>1</v>
      </c>
      <c r="E2356" t="s">
        <v>356</v>
      </c>
      <c r="F2356">
        <v>2025</v>
      </c>
    </row>
    <row r="2357" spans="1:6" x14ac:dyDescent="0.3">
      <c r="A2357" t="s">
        <v>369</v>
      </c>
      <c r="B2357" t="str">
        <v>Residuos</v>
      </c>
      <c r="C2357">
        <v>1</v>
      </c>
      <c r="D2357" t="str">
        <f t="shared" si="40"/>
        <v>0</v>
      </c>
      <c r="E2357" t="s">
        <v>356</v>
      </c>
      <c r="F2357">
        <v>2025</v>
      </c>
    </row>
    <row r="2358" spans="1:6" x14ac:dyDescent="0.3">
      <c r="A2358" t="s">
        <v>369</v>
      </c>
      <c r="B2358" t="str">
        <v>Emisiones y combustible</v>
      </c>
      <c r="C2358">
        <v>1</v>
      </c>
      <c r="D2358" t="str">
        <f t="shared" si="40"/>
        <v>0</v>
      </c>
      <c r="E2358" t="s">
        <v>356</v>
      </c>
      <c r="F2358">
        <v>2025</v>
      </c>
    </row>
    <row r="2359" spans="1:6" x14ac:dyDescent="0.3">
      <c r="A2359" t="s">
        <v>369</v>
      </c>
      <c r="B2359" t="str">
        <v>Saneamiento básico</v>
      </c>
      <c r="C2359">
        <v>0</v>
      </c>
      <c r="D2359" t="str">
        <f t="shared" si="40"/>
        <v>1</v>
      </c>
      <c r="E2359" t="s">
        <v>356</v>
      </c>
      <c r="F2359">
        <v>2025</v>
      </c>
    </row>
    <row r="2360" spans="1:6" x14ac:dyDescent="0.3">
      <c r="A2360" t="s">
        <v>369</v>
      </c>
      <c r="B2360" t="str">
        <v>Inspecciones</v>
      </c>
      <c r="C2360">
        <v>1</v>
      </c>
      <c r="D2360" t="str">
        <f t="shared" si="40"/>
        <v>0</v>
      </c>
      <c r="E2360" t="s">
        <v>356</v>
      </c>
      <c r="F2360">
        <v>2025</v>
      </c>
    </row>
    <row r="2361" spans="1:6" x14ac:dyDescent="0.3">
      <c r="A2361" t="s">
        <v>369</v>
      </c>
      <c r="B2361" t="str">
        <v>Practicas</v>
      </c>
      <c r="C2361">
        <v>0</v>
      </c>
      <c r="D2361" t="str">
        <f t="shared" si="40"/>
        <v>1</v>
      </c>
      <c r="E2361" t="s">
        <v>356</v>
      </c>
      <c r="F2361">
        <v>2025</v>
      </c>
    </row>
    <row r="2362" spans="1:6" x14ac:dyDescent="0.3">
      <c r="A2362" t="s">
        <v>369</v>
      </c>
      <c r="B2362" t="str">
        <v>Formaciones</v>
      </c>
      <c r="C2362">
        <v>0</v>
      </c>
      <c r="D2362" t="str">
        <f t="shared" si="40"/>
        <v>1</v>
      </c>
      <c r="E2362" t="s">
        <v>356</v>
      </c>
      <c r="F2362">
        <v>2025</v>
      </c>
    </row>
    <row r="2363" spans="1:6" x14ac:dyDescent="0.3">
      <c r="A2363" t="s">
        <v>369</v>
      </c>
      <c r="B2363" t="str" cm="1">
        <f t="array" ref="B2363:B2421">'EPSA CALI.'!C9:C67</f>
        <v>SIG-MG-01-RG-02 Matriz DOFA</v>
      </c>
      <c r="C2363" cm="1">
        <f t="array" ref="C2363:C2421">'EPSA CALI.'!H9:H67</f>
        <v>1</v>
      </c>
      <c r="D2363" t="str">
        <f t="shared" si="40"/>
        <v>0</v>
      </c>
      <c r="E2363" t="s">
        <v>357</v>
      </c>
      <c r="F2363">
        <v>2025</v>
      </c>
    </row>
    <row r="2364" spans="1:6" x14ac:dyDescent="0.3">
      <c r="A2364" t="s">
        <v>369</v>
      </c>
      <c r="B2364" t="str">
        <v>Matriz de partes interesadas</v>
      </c>
      <c r="C2364">
        <v>1</v>
      </c>
      <c r="D2364" t="str">
        <f t="shared" si="40"/>
        <v>0</v>
      </c>
      <c r="E2364" t="s">
        <v>357</v>
      </c>
      <c r="F2364">
        <v>2025</v>
      </c>
    </row>
    <row r="2365" spans="1:6" x14ac:dyDescent="0.3">
      <c r="A2365" t="s">
        <v>369</v>
      </c>
      <c r="B2365" t="str">
        <v>Matriz de riesgos y oportunidades</v>
      </c>
      <c r="C2365">
        <v>1</v>
      </c>
      <c r="D2365" t="str">
        <f t="shared" si="40"/>
        <v>0</v>
      </c>
      <c r="E2365" t="s">
        <v>357</v>
      </c>
      <c r="F2365">
        <v>2025</v>
      </c>
    </row>
    <row r="2366" spans="1:6" x14ac:dyDescent="0.3">
      <c r="A2366" t="s">
        <v>369</v>
      </c>
      <c r="B2366" t="str">
        <v>Matriz de identificación de aspectos e impactos ambientales</v>
      </c>
      <c r="C2366">
        <v>1</v>
      </c>
      <c r="D2366" t="str">
        <f t="shared" si="40"/>
        <v>0</v>
      </c>
      <c r="E2366" t="s">
        <v>357</v>
      </c>
      <c r="F2366">
        <v>2025</v>
      </c>
    </row>
    <row r="2367" spans="1:6" x14ac:dyDescent="0.3">
      <c r="A2367" t="s">
        <v>369</v>
      </c>
      <c r="B2367" t="str">
        <v>Divulgación de la Matriz de identificación de aspectos e impactos ambientales</v>
      </c>
      <c r="C2367">
        <v>1</v>
      </c>
      <c r="D2367" t="str">
        <f t="shared" si="40"/>
        <v>0</v>
      </c>
      <c r="E2367" t="s">
        <v>357</v>
      </c>
      <c r="F2367">
        <v>2025</v>
      </c>
    </row>
    <row r="2368" spans="1:6" x14ac:dyDescent="0.3">
      <c r="A2368" t="s">
        <v>369</v>
      </c>
      <c r="B2368" t="str">
        <v>Presupuesto para la implementación del Sistema de Gestión Ambiental</v>
      </c>
      <c r="C2368">
        <v>1</v>
      </c>
      <c r="D2368" t="str">
        <f t="shared" si="40"/>
        <v>0</v>
      </c>
      <c r="E2368" t="s">
        <v>357</v>
      </c>
      <c r="F2368">
        <v>2025</v>
      </c>
    </row>
    <row r="2369" spans="1:6" x14ac:dyDescent="0.3">
      <c r="A2369" t="s">
        <v>369</v>
      </c>
      <c r="B2369" t="str">
        <v>Matriz de comunicaciones externas</v>
      </c>
      <c r="C2369">
        <v>1</v>
      </c>
      <c r="D2369" t="str">
        <f t="shared" si="40"/>
        <v>0</v>
      </c>
      <c r="E2369" t="s">
        <v>357</v>
      </c>
      <c r="F2369">
        <v>2025</v>
      </c>
    </row>
    <row r="2370" spans="1:6" x14ac:dyDescent="0.3">
      <c r="A2370" t="s">
        <v>369</v>
      </c>
      <c r="B2370" t="str">
        <v>Verificación de las instalaciones del centro de acopio</v>
      </c>
      <c r="C2370">
        <v>1</v>
      </c>
      <c r="D2370" t="str">
        <f t="shared" si="40"/>
        <v>0</v>
      </c>
      <c r="E2370" t="s">
        <v>357</v>
      </c>
      <c r="F2370">
        <v>2025</v>
      </c>
    </row>
    <row r="2371" spans="1:6" x14ac:dyDescent="0.3">
      <c r="A2371" t="s">
        <v>369</v>
      </c>
      <c r="B2371" t="str">
        <v xml:space="preserve">Aforo de residuos ordinarios </v>
      </c>
      <c r="C2371">
        <v>1</v>
      </c>
      <c r="D2371" t="str">
        <f t="shared" si="40"/>
        <v>0</v>
      </c>
      <c r="E2371" t="s">
        <v>357</v>
      </c>
      <c r="F2371">
        <v>2025</v>
      </c>
    </row>
    <row r="2372" spans="1:6" x14ac:dyDescent="0.3">
      <c r="A2372" t="s">
        <v>369</v>
      </c>
      <c r="B2372" t="str">
        <v>Orden y aseo del centro de acopio</v>
      </c>
      <c r="C2372">
        <v>1</v>
      </c>
      <c r="D2372" t="str">
        <f t="shared" si="40"/>
        <v>0</v>
      </c>
      <c r="E2372" t="s">
        <v>357</v>
      </c>
      <c r="F2372">
        <v>2025</v>
      </c>
    </row>
    <row r="2373" spans="1:6" x14ac:dyDescent="0.3">
      <c r="A2373" t="s">
        <v>369</v>
      </c>
      <c r="B2373" t="str">
        <v>Recolección de residuos aprovechables (SGA-PM-01-RG-02 Venta de material reciclable y/o donación)</v>
      </c>
      <c r="C2373">
        <v>0</v>
      </c>
      <c r="D2373" t="str">
        <f t="shared" si="40"/>
        <v>1</v>
      </c>
      <c r="E2373" t="s">
        <v>357</v>
      </c>
      <c r="F2373">
        <v>2025</v>
      </c>
    </row>
    <row r="2374" spans="1:6" x14ac:dyDescent="0.3">
      <c r="A2374" t="s">
        <v>369</v>
      </c>
      <c r="B2374" t="str">
        <v xml:space="preserve">Licencias de empresas de recolección , transporte y disposición de residuos peligrosos </v>
      </c>
      <c r="C2374">
        <v>0</v>
      </c>
      <c r="D2374" t="str">
        <f t="shared" si="40"/>
        <v>1</v>
      </c>
      <c r="E2374" t="s">
        <v>357</v>
      </c>
      <c r="F2374">
        <v>2025</v>
      </c>
    </row>
    <row r="2375" spans="1:6" x14ac:dyDescent="0.3">
      <c r="A2375" t="s">
        <v>369</v>
      </c>
      <c r="B2375" t="str">
        <v>Recoleccción de residuos peligrosos (SGA-PL-02-RG-01 Entrega y verificación  de residuos peligrosos)</v>
      </c>
      <c r="C2375">
        <v>0</v>
      </c>
      <c r="D2375" t="str">
        <f t="shared" si="40"/>
        <v>1</v>
      </c>
      <c r="E2375" t="s">
        <v>357</v>
      </c>
      <c r="F2375">
        <v>2025</v>
      </c>
    </row>
    <row r="2376" spans="1:6" x14ac:dyDescent="0.3">
      <c r="A2376" t="s">
        <v>369</v>
      </c>
      <c r="B2376" t="str">
        <v>Manifiestos de carga</v>
      </c>
      <c r="C2376">
        <v>0</v>
      </c>
      <c r="D2376" t="str">
        <f t="shared" si="40"/>
        <v>1</v>
      </c>
      <c r="E2376" t="s">
        <v>357</v>
      </c>
      <c r="F2376">
        <v>2025</v>
      </c>
    </row>
    <row r="2377" spans="1:6" x14ac:dyDescent="0.3">
      <c r="A2377" t="s">
        <v>369</v>
      </c>
      <c r="B2377" t="str">
        <v xml:space="preserve">Recolección de aguas residuales de baños portatiles </v>
      </c>
      <c r="C2377">
        <v>0</v>
      </c>
      <c r="D2377" t="str">
        <f t="shared" si="40"/>
        <v>1</v>
      </c>
      <c r="E2377" t="s">
        <v>357</v>
      </c>
      <c r="F2377">
        <v>2025</v>
      </c>
    </row>
    <row r="2378" spans="1:6" x14ac:dyDescent="0.3">
      <c r="A2378" t="s">
        <v>369</v>
      </c>
      <c r="B2378" t="str">
        <v>Actualización del registro SGA-PM-01-RG-01 Control de generación y disposición de residuos</v>
      </c>
      <c r="C2378">
        <v>1</v>
      </c>
      <c r="D2378" t="str">
        <f t="shared" si="40"/>
        <v>0</v>
      </c>
      <c r="E2378" t="s">
        <v>357</v>
      </c>
      <c r="F2378">
        <v>2025</v>
      </c>
    </row>
    <row r="2379" spans="1:6" x14ac:dyDescent="0.3">
      <c r="A2379" t="s">
        <v>369</v>
      </c>
      <c r="B2379" t="str">
        <v xml:space="preserve">Licencias y certificados de disposición final de los talleres que realizan mantenimiento a los vehiculos </v>
      </c>
      <c r="C2379">
        <v>0</v>
      </c>
      <c r="D2379" t="str">
        <f t="shared" si="40"/>
        <v>1</v>
      </c>
      <c r="E2379" t="s">
        <v>357</v>
      </c>
      <c r="F2379">
        <v>2025</v>
      </c>
    </row>
    <row r="2380" spans="1:6" x14ac:dyDescent="0.3">
      <c r="A2380" t="s">
        <v>369</v>
      </c>
      <c r="B2380" t="str">
        <v>Control de plagas (roedores)</v>
      </c>
      <c r="C2380">
        <v>0</v>
      </c>
      <c r="D2380" t="str">
        <f t="shared" ref="D2380:D2440" si="41">IF(C2380=1,"0","1")</f>
        <v>1</v>
      </c>
      <c r="E2380" t="s">
        <v>357</v>
      </c>
      <c r="F2380">
        <v>2025</v>
      </c>
    </row>
    <row r="2381" spans="1:6" x14ac:dyDescent="0.3">
      <c r="A2381" t="s">
        <v>369</v>
      </c>
      <c r="B2381" t="str">
        <v>Fumigación general (Vectores)</v>
      </c>
      <c r="C2381">
        <v>0</v>
      </c>
      <c r="D2381" t="str">
        <f t="shared" si="41"/>
        <v>1</v>
      </c>
      <c r="E2381" t="s">
        <v>357</v>
      </c>
      <c r="F2381">
        <v>2025</v>
      </c>
    </row>
    <row r="2382" spans="1:6" x14ac:dyDescent="0.3">
      <c r="A2382" t="s">
        <v>369</v>
      </c>
      <c r="B2382" t="str">
        <v>Lavado de tanques</v>
      </c>
      <c r="C2382">
        <v>0</v>
      </c>
      <c r="D2382" t="str">
        <f t="shared" si="41"/>
        <v>1</v>
      </c>
      <c r="E2382" t="s">
        <v>357</v>
      </c>
      <c r="F2382">
        <v>2025</v>
      </c>
    </row>
    <row r="2383" spans="1:6" x14ac:dyDescent="0.3">
      <c r="A2383" t="s">
        <v>369</v>
      </c>
      <c r="B2383" t="str">
        <v>Análisis e informe de agua potable (Laboratorio acreditado por el IDEAM)</v>
      </c>
      <c r="C2383">
        <v>0</v>
      </c>
      <c r="D2383" t="str">
        <f t="shared" si="41"/>
        <v>1</v>
      </c>
      <c r="E2383" t="s">
        <v>357</v>
      </c>
      <c r="F2383">
        <v>2025</v>
      </c>
    </row>
    <row r="2384" spans="1:6" x14ac:dyDescent="0.3">
      <c r="A2384" t="s">
        <v>369</v>
      </c>
      <c r="B2384" t="str">
        <v>Mantenimiento de los filtros de agua de las instalaciones de la sede</v>
      </c>
      <c r="C2384">
        <v>0</v>
      </c>
      <c r="D2384" t="str">
        <f t="shared" si="41"/>
        <v>1</v>
      </c>
      <c r="E2384" t="s">
        <v>357</v>
      </c>
      <c r="F2384">
        <v>2025</v>
      </c>
    </row>
    <row r="2385" spans="1:6" x14ac:dyDescent="0.3">
      <c r="A2385" t="s">
        <v>369</v>
      </c>
      <c r="B2385" t="str">
        <v>Proyectos para la disminuación del impacto ambiental</v>
      </c>
      <c r="C2385">
        <v>0</v>
      </c>
      <c r="D2385" t="str">
        <f t="shared" si="41"/>
        <v>1</v>
      </c>
      <c r="E2385" t="s">
        <v>357</v>
      </c>
      <c r="F2385">
        <v>2025</v>
      </c>
    </row>
    <row r="2386" spans="1:6" x14ac:dyDescent="0.3">
      <c r="A2386" t="s">
        <v>369</v>
      </c>
      <c r="B2386" t="str">
        <v>Campañas de toma de conciencia en el contrato</v>
      </c>
      <c r="C2386">
        <v>0</v>
      </c>
      <c r="D2386" t="str">
        <f t="shared" si="41"/>
        <v>1</v>
      </c>
      <c r="E2386" t="s">
        <v>357</v>
      </c>
      <c r="F2386">
        <v>2025</v>
      </c>
    </row>
    <row r="2387" spans="1:6" x14ac:dyDescent="0.3">
      <c r="A2387" t="s">
        <v>369</v>
      </c>
      <c r="B2387" t="str">
        <v>Charlas o divulgaciones en temas ambientales</v>
      </c>
      <c r="C2387">
        <v>1</v>
      </c>
      <c r="D2387" t="str">
        <f t="shared" si="41"/>
        <v>0</v>
      </c>
      <c r="E2387" t="s">
        <v>357</v>
      </c>
      <c r="F2387">
        <v>2025</v>
      </c>
    </row>
    <row r="2388" spans="1:6" x14ac:dyDescent="0.3">
      <c r="A2388" t="s">
        <v>369</v>
      </c>
      <c r="B2388" t="str">
        <v>Verificación de las revisiones tecnicomecanica de los vehiculos</v>
      </c>
      <c r="C2388">
        <v>1</v>
      </c>
      <c r="D2388" t="str">
        <f t="shared" si="41"/>
        <v>0</v>
      </c>
      <c r="E2388" t="s">
        <v>357</v>
      </c>
      <c r="F2388">
        <v>2025</v>
      </c>
    </row>
    <row r="2389" spans="1:6" x14ac:dyDescent="0.3">
      <c r="A2389" t="s">
        <v>369</v>
      </c>
      <c r="B2389" t="str">
        <v>Verificaciones de las revisiones tecnicomecanicas de las motos</v>
      </c>
      <c r="C2389">
        <v>1</v>
      </c>
      <c r="D2389" t="str">
        <f t="shared" si="41"/>
        <v>0</v>
      </c>
      <c r="E2389" t="s">
        <v>357</v>
      </c>
      <c r="F2389">
        <v>2025</v>
      </c>
    </row>
    <row r="2390" spans="1:6" x14ac:dyDescent="0.3">
      <c r="A2390" t="s">
        <v>369</v>
      </c>
      <c r="B2390" t="str">
        <v>Revisión de la información en la plataforma CAMPRO</v>
      </c>
      <c r="C2390">
        <v>1</v>
      </c>
      <c r="D2390" t="str">
        <f t="shared" si="41"/>
        <v>0</v>
      </c>
      <c r="E2390" t="s">
        <v>357</v>
      </c>
      <c r="F2390">
        <v>2025</v>
      </c>
    </row>
    <row r="2391" spans="1:6" x14ac:dyDescent="0.3">
      <c r="A2391" t="s">
        <v>369</v>
      </c>
      <c r="B2391" t="str">
        <v>Certificación ambiental para la habilitación de centros de diagnostico automotor - CDA</v>
      </c>
      <c r="C2391">
        <v>0</v>
      </c>
      <c r="D2391" t="str">
        <f t="shared" si="41"/>
        <v>1</v>
      </c>
      <c r="E2391" t="s">
        <v>357</v>
      </c>
      <c r="F2391">
        <v>2025</v>
      </c>
    </row>
    <row r="2392" spans="1:6" x14ac:dyDescent="0.3">
      <c r="A2392" t="s">
        <v>369</v>
      </c>
      <c r="B2392" t="str">
        <v>Combustibles</v>
      </c>
      <c r="C2392">
        <v>1</v>
      </c>
      <c r="D2392" t="str">
        <f t="shared" si="41"/>
        <v>0</v>
      </c>
      <c r="E2392" t="s">
        <v>357</v>
      </c>
      <c r="F2392">
        <v>2025</v>
      </c>
    </row>
    <row r="2393" spans="1:6" x14ac:dyDescent="0.3">
      <c r="A2393" t="s">
        <v>369</v>
      </c>
      <c r="B2393" t="str">
        <v>SSL-PM-02-RG-01 Matriz de Identificación sustancia quimica</v>
      </c>
      <c r="C2393">
        <v>1</v>
      </c>
      <c r="D2393" t="str">
        <f t="shared" si="41"/>
        <v>0</v>
      </c>
      <c r="E2393" t="s">
        <v>357</v>
      </c>
      <c r="F2393">
        <v>2025</v>
      </c>
    </row>
    <row r="2394" spans="1:6" x14ac:dyDescent="0.3">
      <c r="A2394" t="s">
        <v>369</v>
      </c>
      <c r="B2394" t="str">
        <v>Matriz de compatibilidad de acuerdo a las sustancias quimicas que se manejan</v>
      </c>
      <c r="C2394">
        <v>1</v>
      </c>
      <c r="D2394" t="str">
        <f t="shared" si="41"/>
        <v>0</v>
      </c>
      <c r="E2394" t="s">
        <v>357</v>
      </c>
      <c r="F2394">
        <v>2025</v>
      </c>
    </row>
    <row r="2395" spans="1:6" x14ac:dyDescent="0.3">
      <c r="A2395" t="s">
        <v>369</v>
      </c>
      <c r="B2395" t="str">
        <v>Verificación del almacenamiento de las sustancias quimicas de acuerdo al Sistema Globalmente Armonizado (Registro fotografico)</v>
      </c>
      <c r="C2395">
        <v>0</v>
      </c>
      <c r="D2395" t="str">
        <f t="shared" si="41"/>
        <v>1</v>
      </c>
      <c r="E2395" t="s">
        <v>357</v>
      </c>
      <c r="F2395">
        <v>2025</v>
      </c>
    </row>
    <row r="2396" spans="1:6" x14ac:dyDescent="0.3">
      <c r="A2396" t="s">
        <v>369</v>
      </c>
      <c r="B2396" t="str">
        <v>SSL-PM-02-RG-02 Etiquetado de las sustancias quimicas en la sede del proyecto (Servicios generales, almacen, TI, entre otras). (Registro fotografico)</v>
      </c>
      <c r="C2396">
        <v>0</v>
      </c>
      <c r="D2396" t="str">
        <f t="shared" si="41"/>
        <v>1</v>
      </c>
      <c r="E2396" t="s">
        <v>357</v>
      </c>
      <c r="F2396">
        <v>2025</v>
      </c>
    </row>
    <row r="2397" spans="1:6" x14ac:dyDescent="0.3">
      <c r="A2397" t="s">
        <v>369</v>
      </c>
      <c r="B2397" t="str">
        <v>Fichas de seguridad que se utilizan en el proyecto (Resolución 773 de 2021 - Decreto 1496 del 2018  y que cumplan de acuerdo a la NTC 4435)</v>
      </c>
      <c r="C2397">
        <v>1</v>
      </c>
      <c r="D2397" t="str">
        <f t="shared" si="41"/>
        <v>0</v>
      </c>
      <c r="E2397" t="s">
        <v>357</v>
      </c>
      <c r="F2397">
        <v>2025</v>
      </c>
    </row>
    <row r="2398" spans="1:6" x14ac:dyDescent="0.3">
      <c r="A2398" t="s">
        <v>369</v>
      </c>
      <c r="B2398" t="str">
        <v xml:space="preserve">SSL-PM-02-RG-02 Etiquetado de las sustancias quimicas en los vehiculos del proyecto  </v>
      </c>
      <c r="C2398">
        <v>0</v>
      </c>
      <c r="D2398" t="str">
        <f t="shared" si="41"/>
        <v>1</v>
      </c>
      <c r="E2398" t="s">
        <v>357</v>
      </c>
      <c r="F2398">
        <v>2025</v>
      </c>
    </row>
    <row r="2399" spans="1:6" x14ac:dyDescent="0.3">
      <c r="A2399" t="s">
        <v>369</v>
      </c>
      <c r="B2399" t="str">
        <v>SSL-PM-02-RG-03 Tarjeta de emergencia (para el transporte de sustancias quimicas)</v>
      </c>
      <c r="C2399">
        <v>0</v>
      </c>
      <c r="D2399" t="str">
        <f t="shared" si="41"/>
        <v>1</v>
      </c>
      <c r="E2399" t="s">
        <v>357</v>
      </c>
      <c r="F2399">
        <v>2025</v>
      </c>
    </row>
    <row r="2400" spans="1:6" x14ac:dyDescent="0.3">
      <c r="A2400" t="s">
        <v>369</v>
      </c>
      <c r="B2400" t="str">
        <v>Cumplimiento al rotulado de los vehiculos que transportan sustancias (Decreto 1609/2002)</v>
      </c>
      <c r="C2400">
        <v>0</v>
      </c>
      <c r="D2400" t="str">
        <f t="shared" si="41"/>
        <v>1</v>
      </c>
      <c r="E2400" t="s">
        <v>357</v>
      </c>
      <c r="F2400">
        <v>2025</v>
      </c>
    </row>
    <row r="2401" spans="1:6" x14ac:dyDescent="0.3">
      <c r="A2401" t="s">
        <v>369</v>
      </c>
      <c r="B2401" t="str">
        <v>SSL-PM-14-RG-05 Guion para el desarrollo del simulacro</v>
      </c>
      <c r="C2401">
        <v>1</v>
      </c>
      <c r="D2401" t="str">
        <f t="shared" si="41"/>
        <v>0</v>
      </c>
      <c r="E2401" t="s">
        <v>357</v>
      </c>
      <c r="F2401">
        <v>2025</v>
      </c>
    </row>
    <row r="2402" spans="1:6" x14ac:dyDescent="0.3">
      <c r="A2402" t="s">
        <v>369</v>
      </c>
      <c r="B2402" t="str">
        <v>SGA-PR-02-RG-03 Informe de simulacro de emergencias ambientales.</v>
      </c>
      <c r="C2402">
        <v>1</v>
      </c>
      <c r="D2402" t="str">
        <f t="shared" si="41"/>
        <v>0</v>
      </c>
      <c r="E2402" t="s">
        <v>357</v>
      </c>
      <c r="F2402">
        <v>2025</v>
      </c>
    </row>
    <row r="2403" spans="1:6" x14ac:dyDescent="0.3">
      <c r="A2403" t="s">
        <v>369</v>
      </c>
      <c r="B2403" t="str">
        <v>Documento donde se establece los PONS aplicables al contrato</v>
      </c>
      <c r="C2403">
        <v>1</v>
      </c>
      <c r="D2403" t="str">
        <f t="shared" si="41"/>
        <v>0</v>
      </c>
      <c r="E2403" t="s">
        <v>357</v>
      </c>
      <c r="F2403">
        <v>2025</v>
      </c>
    </row>
    <row r="2404" spans="1:6" x14ac:dyDescent="0.3">
      <c r="A2404" t="s">
        <v>369</v>
      </c>
      <c r="B2404" t="str">
        <v>SGA-PR-02-RG-02 Investigación de causalidad de emergencias ambientales</v>
      </c>
      <c r="C2404">
        <v>0</v>
      </c>
      <c r="D2404" t="str">
        <f t="shared" si="41"/>
        <v>1</v>
      </c>
      <c r="E2404" t="s">
        <v>357</v>
      </c>
      <c r="F2404">
        <v>2025</v>
      </c>
    </row>
    <row r="2405" spans="1:6" x14ac:dyDescent="0.3">
      <c r="A2405" t="s">
        <v>369</v>
      </c>
      <c r="B2405" t="str">
        <v>SGA-PR-02-RG-04 Base de incidentes ambientales</v>
      </c>
      <c r="C2405">
        <v>0</v>
      </c>
      <c r="D2405" t="str">
        <f t="shared" si="41"/>
        <v>1</v>
      </c>
      <c r="E2405" t="s">
        <v>357</v>
      </c>
      <c r="F2405">
        <v>2025</v>
      </c>
    </row>
    <row r="2406" spans="1:6" x14ac:dyDescent="0.3">
      <c r="A2406" t="s">
        <v>369</v>
      </c>
      <c r="B2406" t="str">
        <v>Inducción y reinducción</v>
      </c>
      <c r="C2406">
        <v>0</v>
      </c>
      <c r="D2406" t="str">
        <f t="shared" si="41"/>
        <v>1</v>
      </c>
      <c r="E2406" t="s">
        <v>357</v>
      </c>
      <c r="F2406">
        <v>2025</v>
      </c>
    </row>
    <row r="2407" spans="1:6" x14ac:dyDescent="0.3">
      <c r="A2407" t="s">
        <v>369</v>
      </c>
      <c r="B2407" t="str">
        <v>Inspecciones ambiental en terreno</v>
      </c>
      <c r="C2407">
        <v>1</v>
      </c>
      <c r="D2407" t="str">
        <f t="shared" si="41"/>
        <v>0</v>
      </c>
      <c r="E2407" t="s">
        <v>357</v>
      </c>
      <c r="F2407">
        <v>2025</v>
      </c>
    </row>
    <row r="2408" spans="1:6" x14ac:dyDescent="0.3">
      <c r="A2408" t="s">
        <v>369</v>
      </c>
      <c r="B2408" t="str">
        <v>Inspecciones de kit de derrames</v>
      </c>
      <c r="C2408">
        <v>1</v>
      </c>
      <c r="D2408" t="str">
        <f t="shared" si="41"/>
        <v>0</v>
      </c>
      <c r="E2408" t="s">
        <v>357</v>
      </c>
      <c r="F2408">
        <v>2025</v>
      </c>
    </row>
    <row r="2409" spans="1:6" x14ac:dyDescent="0.3">
      <c r="A2409" t="s">
        <v>369</v>
      </c>
      <c r="B2409" t="str">
        <v>Inspecciones localivas ambientales</v>
      </c>
      <c r="C2409">
        <v>1</v>
      </c>
      <c r="D2409" t="str">
        <f t="shared" si="41"/>
        <v>0</v>
      </c>
      <c r="E2409" t="s">
        <v>357</v>
      </c>
      <c r="F2409">
        <v>2025</v>
      </c>
    </row>
    <row r="2410" spans="1:6" x14ac:dyDescent="0.3">
      <c r="A2410" t="s">
        <v>369</v>
      </c>
      <c r="B2410" t="str">
        <v>Informe del desempeño ambiental del contrato (Indicadores, practicas sostenibles, hallazgos, entre otros)</v>
      </c>
      <c r="C2410">
        <v>1</v>
      </c>
      <c r="D2410" t="str">
        <f t="shared" si="41"/>
        <v>0</v>
      </c>
      <c r="E2410" t="s">
        <v>357</v>
      </c>
      <c r="F2410">
        <v>2025</v>
      </c>
    </row>
    <row r="2411" spans="1:6" x14ac:dyDescent="0.3">
      <c r="A2411" t="s">
        <v>369</v>
      </c>
      <c r="B2411" t="str">
        <v>Comunicación del desempeño ambiental a colaboradores</v>
      </c>
      <c r="C2411">
        <v>1</v>
      </c>
      <c r="D2411" t="str">
        <f t="shared" si="41"/>
        <v>0</v>
      </c>
      <c r="E2411" t="s">
        <v>357</v>
      </c>
      <c r="F2411">
        <v>2025</v>
      </c>
    </row>
    <row r="2412" spans="1:6" x14ac:dyDescent="0.3">
      <c r="A2412" t="s">
        <v>369</v>
      </c>
      <c r="B2412" t="str">
        <v>SGA-PL-01-RG-05 Lista de chequeo de cumplimiento ambiental de proveedores (Sustancias quimicas, Saneamiento básico, Residuos peligrosos, RCD, CDA, Estaciones de servicio, Laboratorios - Cromatografia; entre otros)</v>
      </c>
      <c r="C2412">
        <v>0</v>
      </c>
      <c r="D2412" t="str">
        <f t="shared" si="41"/>
        <v>1</v>
      </c>
      <c r="E2412" t="s">
        <v>357</v>
      </c>
      <c r="F2412">
        <v>2025</v>
      </c>
    </row>
    <row r="2413" spans="1:6" x14ac:dyDescent="0.3">
      <c r="A2413" t="s">
        <v>369</v>
      </c>
      <c r="B2413" t="str">
        <v>Soportes del cumplimiento ambiental de cada proveedor</v>
      </c>
      <c r="C2413">
        <v>0</v>
      </c>
      <c r="D2413" t="str">
        <f t="shared" si="41"/>
        <v>1</v>
      </c>
      <c r="E2413" t="s">
        <v>357</v>
      </c>
      <c r="F2413">
        <v>2025</v>
      </c>
    </row>
    <row r="2414" spans="1:6" x14ac:dyDescent="0.3">
      <c r="A2414" t="s">
        <v>369</v>
      </c>
      <c r="B2414" t="str">
        <v>Seguimiento y Control Acciones Correctivas y Oportunidades de Mejora</v>
      </c>
      <c r="C2414">
        <v>0</v>
      </c>
      <c r="D2414" t="str">
        <f t="shared" si="41"/>
        <v>1</v>
      </c>
      <c r="E2414" t="s">
        <v>357</v>
      </c>
      <c r="F2414">
        <v>2025</v>
      </c>
    </row>
    <row r="2415" spans="1:6" x14ac:dyDescent="0.3">
      <c r="A2415" t="s">
        <v>369</v>
      </c>
      <c r="B2415" t="str">
        <v>Evidencias de cierre de hallazgo</v>
      </c>
      <c r="C2415">
        <v>0</v>
      </c>
      <c r="D2415" t="str">
        <f t="shared" si="41"/>
        <v>1</v>
      </c>
      <c r="E2415" t="s">
        <v>357</v>
      </c>
      <c r="F2415">
        <v>2025</v>
      </c>
    </row>
    <row r="2416" spans="1:6" x14ac:dyDescent="0.3">
      <c r="A2416" t="s">
        <v>369</v>
      </c>
      <c r="B2416" t="str">
        <v>Residuos</v>
      </c>
      <c r="C2416">
        <v>1</v>
      </c>
      <c r="D2416" t="str">
        <f t="shared" si="41"/>
        <v>0</v>
      </c>
      <c r="E2416" t="s">
        <v>357</v>
      </c>
      <c r="F2416">
        <v>2025</v>
      </c>
    </row>
    <row r="2417" spans="1:6" x14ac:dyDescent="0.3">
      <c r="A2417" t="s">
        <v>369</v>
      </c>
      <c r="B2417" t="str">
        <v>Emisiones y combustible</v>
      </c>
      <c r="C2417">
        <v>1</v>
      </c>
      <c r="D2417" t="str">
        <f t="shared" si="41"/>
        <v>0</v>
      </c>
      <c r="E2417" t="s">
        <v>357</v>
      </c>
      <c r="F2417">
        <v>2025</v>
      </c>
    </row>
    <row r="2418" spans="1:6" x14ac:dyDescent="0.3">
      <c r="A2418" t="s">
        <v>369</v>
      </c>
      <c r="B2418" t="str">
        <v>Saneamiento básico</v>
      </c>
      <c r="C2418">
        <v>0</v>
      </c>
      <c r="D2418" t="str">
        <f t="shared" si="41"/>
        <v>1</v>
      </c>
      <c r="E2418" t="s">
        <v>357</v>
      </c>
      <c r="F2418">
        <v>2025</v>
      </c>
    </row>
    <row r="2419" spans="1:6" x14ac:dyDescent="0.3">
      <c r="A2419" t="s">
        <v>369</v>
      </c>
      <c r="B2419" t="str">
        <v>Inspecciones</v>
      </c>
      <c r="C2419">
        <v>1</v>
      </c>
      <c r="D2419" t="str">
        <f t="shared" si="41"/>
        <v>0</v>
      </c>
      <c r="E2419" t="s">
        <v>357</v>
      </c>
      <c r="F2419">
        <v>2025</v>
      </c>
    </row>
    <row r="2420" spans="1:6" x14ac:dyDescent="0.3">
      <c r="A2420" t="s">
        <v>369</v>
      </c>
      <c r="B2420" t="str">
        <v>Practicas</v>
      </c>
      <c r="C2420">
        <v>0</v>
      </c>
      <c r="D2420" t="str">
        <f t="shared" si="41"/>
        <v>1</v>
      </c>
      <c r="E2420" t="s">
        <v>357</v>
      </c>
      <c r="F2420">
        <v>2025</v>
      </c>
    </row>
    <row r="2421" spans="1:6" x14ac:dyDescent="0.3">
      <c r="A2421" t="s">
        <v>369</v>
      </c>
      <c r="B2421" t="str">
        <v>Formaciones</v>
      </c>
      <c r="C2421">
        <v>0</v>
      </c>
      <c r="D2421" t="str">
        <f t="shared" si="41"/>
        <v>1</v>
      </c>
      <c r="E2421" t="s">
        <v>357</v>
      </c>
      <c r="F2421">
        <v>2025</v>
      </c>
    </row>
    <row r="2422" spans="1:6" x14ac:dyDescent="0.3">
      <c r="A2422" t="s">
        <v>369</v>
      </c>
      <c r="B2422" t="str" cm="1">
        <f t="array" ref="B2422:B2480">'EPSA CALI.'!C9:C67</f>
        <v>SIG-MG-01-RG-02 Matriz DOFA</v>
      </c>
      <c r="C2422" cm="1">
        <f t="array" ref="C2422:C2480">'EPSA CALI.'!I9:I67</f>
        <v>1</v>
      </c>
      <c r="D2422" t="str">
        <f t="shared" si="41"/>
        <v>0</v>
      </c>
      <c r="E2422" t="s">
        <v>358</v>
      </c>
      <c r="F2422">
        <v>2025</v>
      </c>
    </row>
    <row r="2423" spans="1:6" x14ac:dyDescent="0.3">
      <c r="A2423" t="s">
        <v>369</v>
      </c>
      <c r="B2423" t="str">
        <v>Matriz de partes interesadas</v>
      </c>
      <c r="C2423">
        <v>1</v>
      </c>
      <c r="D2423" t="str">
        <f t="shared" si="41"/>
        <v>0</v>
      </c>
      <c r="E2423" t="s">
        <v>358</v>
      </c>
      <c r="F2423">
        <v>2025</v>
      </c>
    </row>
    <row r="2424" spans="1:6" x14ac:dyDescent="0.3">
      <c r="A2424" t="s">
        <v>369</v>
      </c>
      <c r="B2424" t="str">
        <v>Matriz de riesgos y oportunidades</v>
      </c>
      <c r="C2424">
        <v>1</v>
      </c>
      <c r="D2424" t="str">
        <f t="shared" si="41"/>
        <v>0</v>
      </c>
      <c r="E2424" t="s">
        <v>358</v>
      </c>
      <c r="F2424">
        <v>2025</v>
      </c>
    </row>
    <row r="2425" spans="1:6" x14ac:dyDescent="0.3">
      <c r="A2425" t="s">
        <v>369</v>
      </c>
      <c r="B2425" t="str">
        <v>Matriz de identificación de aspectos e impactos ambientales</v>
      </c>
      <c r="C2425">
        <v>1</v>
      </c>
      <c r="D2425" t="str">
        <f t="shared" si="41"/>
        <v>0</v>
      </c>
      <c r="E2425" t="s">
        <v>358</v>
      </c>
      <c r="F2425">
        <v>2025</v>
      </c>
    </row>
    <row r="2426" spans="1:6" x14ac:dyDescent="0.3">
      <c r="A2426" t="s">
        <v>369</v>
      </c>
      <c r="B2426" t="str">
        <v>Divulgación de la Matriz de identificación de aspectos e impactos ambientales</v>
      </c>
      <c r="C2426">
        <v>1</v>
      </c>
      <c r="D2426" t="str">
        <f t="shared" si="41"/>
        <v>0</v>
      </c>
      <c r="E2426" t="s">
        <v>358</v>
      </c>
      <c r="F2426">
        <v>2025</v>
      </c>
    </row>
    <row r="2427" spans="1:6" x14ac:dyDescent="0.3">
      <c r="A2427" t="s">
        <v>369</v>
      </c>
      <c r="B2427" t="str">
        <v>Presupuesto para la implementación del Sistema de Gestión Ambiental</v>
      </c>
      <c r="C2427">
        <v>1</v>
      </c>
      <c r="D2427" t="str">
        <f t="shared" si="41"/>
        <v>0</v>
      </c>
      <c r="E2427" t="s">
        <v>358</v>
      </c>
      <c r="F2427">
        <v>2025</v>
      </c>
    </row>
    <row r="2428" spans="1:6" x14ac:dyDescent="0.3">
      <c r="A2428" t="s">
        <v>369</v>
      </c>
      <c r="B2428" t="str">
        <v>Matriz de comunicaciones externas</v>
      </c>
      <c r="C2428">
        <v>1</v>
      </c>
      <c r="D2428" t="str">
        <f t="shared" si="41"/>
        <v>0</v>
      </c>
      <c r="E2428" t="s">
        <v>358</v>
      </c>
      <c r="F2428">
        <v>2025</v>
      </c>
    </row>
    <row r="2429" spans="1:6" x14ac:dyDescent="0.3">
      <c r="A2429" t="s">
        <v>369</v>
      </c>
      <c r="B2429" t="str">
        <v>Verificación de las instalaciones del centro de acopio</v>
      </c>
      <c r="C2429">
        <v>1</v>
      </c>
      <c r="D2429" t="str">
        <f t="shared" si="41"/>
        <v>0</v>
      </c>
      <c r="E2429" t="s">
        <v>358</v>
      </c>
      <c r="F2429">
        <v>2025</v>
      </c>
    </row>
    <row r="2430" spans="1:6" x14ac:dyDescent="0.3">
      <c r="A2430" t="s">
        <v>369</v>
      </c>
      <c r="B2430" t="str">
        <v xml:space="preserve">Aforo de residuos ordinarios </v>
      </c>
      <c r="C2430">
        <v>1</v>
      </c>
      <c r="D2430" t="str">
        <f t="shared" si="41"/>
        <v>0</v>
      </c>
      <c r="E2430" t="s">
        <v>358</v>
      </c>
      <c r="F2430">
        <v>2025</v>
      </c>
    </row>
    <row r="2431" spans="1:6" x14ac:dyDescent="0.3">
      <c r="A2431" t="s">
        <v>369</v>
      </c>
      <c r="B2431" t="str">
        <v>Orden y aseo del centro de acopio</v>
      </c>
      <c r="C2431">
        <v>1</v>
      </c>
      <c r="D2431" t="str">
        <f t="shared" si="41"/>
        <v>0</v>
      </c>
      <c r="E2431" t="s">
        <v>358</v>
      </c>
      <c r="F2431">
        <v>2025</v>
      </c>
    </row>
    <row r="2432" spans="1:6" x14ac:dyDescent="0.3">
      <c r="A2432" t="s">
        <v>369</v>
      </c>
      <c r="B2432" t="str">
        <v>Recolección de residuos aprovechables (SGA-PM-01-RG-02 Venta de material reciclable y/o donación)</v>
      </c>
      <c r="C2432">
        <v>0</v>
      </c>
      <c r="D2432" t="str">
        <f t="shared" si="41"/>
        <v>1</v>
      </c>
      <c r="E2432" t="s">
        <v>358</v>
      </c>
      <c r="F2432">
        <v>2025</v>
      </c>
    </row>
    <row r="2433" spans="1:6" x14ac:dyDescent="0.3">
      <c r="A2433" t="s">
        <v>369</v>
      </c>
      <c r="B2433" t="str">
        <v xml:space="preserve">Licencias de empresas de recolección , transporte y disposición de residuos peligrosos </v>
      </c>
      <c r="C2433">
        <v>0</v>
      </c>
      <c r="D2433" t="str">
        <f t="shared" si="41"/>
        <v>1</v>
      </c>
      <c r="E2433" t="s">
        <v>358</v>
      </c>
      <c r="F2433">
        <v>2025</v>
      </c>
    </row>
    <row r="2434" spans="1:6" x14ac:dyDescent="0.3">
      <c r="A2434" t="s">
        <v>369</v>
      </c>
      <c r="B2434" t="str">
        <v>Recoleccción de residuos peligrosos (SGA-PL-02-RG-01 Entrega y verificación  de residuos peligrosos)</v>
      </c>
      <c r="C2434">
        <v>0</v>
      </c>
      <c r="D2434" t="str">
        <f t="shared" si="41"/>
        <v>1</v>
      </c>
      <c r="E2434" t="s">
        <v>358</v>
      </c>
      <c r="F2434">
        <v>2025</v>
      </c>
    </row>
    <row r="2435" spans="1:6" x14ac:dyDescent="0.3">
      <c r="A2435" t="s">
        <v>369</v>
      </c>
      <c r="B2435" t="str">
        <v>Manifiestos de carga</v>
      </c>
      <c r="C2435">
        <v>0</v>
      </c>
      <c r="D2435" t="str">
        <f t="shared" si="41"/>
        <v>1</v>
      </c>
      <c r="E2435" t="s">
        <v>358</v>
      </c>
      <c r="F2435">
        <v>2025</v>
      </c>
    </row>
    <row r="2436" spans="1:6" x14ac:dyDescent="0.3">
      <c r="A2436" t="s">
        <v>369</v>
      </c>
      <c r="B2436" t="str">
        <v xml:space="preserve">Recolección de aguas residuales de baños portatiles </v>
      </c>
      <c r="C2436">
        <v>0</v>
      </c>
      <c r="D2436" t="str">
        <f t="shared" si="41"/>
        <v>1</v>
      </c>
      <c r="E2436" t="s">
        <v>358</v>
      </c>
      <c r="F2436">
        <v>2025</v>
      </c>
    </row>
    <row r="2437" spans="1:6" x14ac:dyDescent="0.3">
      <c r="A2437" t="s">
        <v>369</v>
      </c>
      <c r="B2437" t="str">
        <v>Actualización del registro SGA-PM-01-RG-01 Control de generación y disposición de residuos</v>
      </c>
      <c r="C2437">
        <v>1</v>
      </c>
      <c r="D2437" t="str">
        <f t="shared" si="41"/>
        <v>0</v>
      </c>
      <c r="E2437" t="s">
        <v>358</v>
      </c>
      <c r="F2437">
        <v>2025</v>
      </c>
    </row>
    <row r="2438" spans="1:6" x14ac:dyDescent="0.3">
      <c r="A2438" t="s">
        <v>369</v>
      </c>
      <c r="B2438" t="str">
        <v xml:space="preserve">Licencias y certificados de disposición final de los talleres que realizan mantenimiento a los vehiculos </v>
      </c>
      <c r="C2438">
        <v>0</v>
      </c>
      <c r="D2438" t="str">
        <f t="shared" si="41"/>
        <v>1</v>
      </c>
      <c r="E2438" t="s">
        <v>358</v>
      </c>
      <c r="F2438">
        <v>2025</v>
      </c>
    </row>
    <row r="2439" spans="1:6" x14ac:dyDescent="0.3">
      <c r="A2439" t="s">
        <v>369</v>
      </c>
      <c r="B2439" t="str">
        <v>Control de plagas (roedores)</v>
      </c>
      <c r="C2439">
        <v>0</v>
      </c>
      <c r="D2439" t="str">
        <f t="shared" si="41"/>
        <v>1</v>
      </c>
      <c r="E2439" t="s">
        <v>358</v>
      </c>
      <c r="F2439">
        <v>2025</v>
      </c>
    </row>
    <row r="2440" spans="1:6" x14ac:dyDescent="0.3">
      <c r="A2440" t="s">
        <v>369</v>
      </c>
      <c r="B2440" t="str">
        <v>Fumigación general (Vectores)</v>
      </c>
      <c r="C2440">
        <v>0</v>
      </c>
      <c r="D2440" t="str">
        <f t="shared" si="41"/>
        <v>1</v>
      </c>
      <c r="E2440" t="s">
        <v>358</v>
      </c>
      <c r="F2440">
        <v>2025</v>
      </c>
    </row>
    <row r="2441" spans="1:6" x14ac:dyDescent="0.3">
      <c r="A2441" t="s">
        <v>369</v>
      </c>
      <c r="B2441" t="str">
        <v>Lavado de tanques</v>
      </c>
      <c r="C2441">
        <v>0</v>
      </c>
      <c r="D2441" t="str">
        <f t="shared" ref="D2441:D2501" si="42">IF(C2441=1,"0","1")</f>
        <v>1</v>
      </c>
      <c r="E2441" t="s">
        <v>358</v>
      </c>
      <c r="F2441">
        <v>2025</v>
      </c>
    </row>
    <row r="2442" spans="1:6" x14ac:dyDescent="0.3">
      <c r="A2442" t="s">
        <v>369</v>
      </c>
      <c r="B2442" t="str">
        <v>Análisis e informe de agua potable (Laboratorio acreditado por el IDEAM)</v>
      </c>
      <c r="C2442">
        <v>0</v>
      </c>
      <c r="D2442" t="str">
        <f t="shared" si="42"/>
        <v>1</v>
      </c>
      <c r="E2442" t="s">
        <v>358</v>
      </c>
      <c r="F2442">
        <v>2025</v>
      </c>
    </row>
    <row r="2443" spans="1:6" x14ac:dyDescent="0.3">
      <c r="A2443" t="s">
        <v>369</v>
      </c>
      <c r="B2443" t="str">
        <v>Mantenimiento de los filtros de agua de las instalaciones de la sede</v>
      </c>
      <c r="C2443">
        <v>0</v>
      </c>
      <c r="D2443" t="str">
        <f t="shared" si="42"/>
        <v>1</v>
      </c>
      <c r="E2443" t="s">
        <v>358</v>
      </c>
      <c r="F2443">
        <v>2025</v>
      </c>
    </row>
    <row r="2444" spans="1:6" x14ac:dyDescent="0.3">
      <c r="A2444" t="s">
        <v>369</v>
      </c>
      <c r="B2444" t="str">
        <v>Proyectos para la disminuación del impacto ambiental</v>
      </c>
      <c r="C2444">
        <v>0</v>
      </c>
      <c r="D2444" t="str">
        <f t="shared" si="42"/>
        <v>1</v>
      </c>
      <c r="E2444" t="s">
        <v>358</v>
      </c>
      <c r="F2444">
        <v>2025</v>
      </c>
    </row>
    <row r="2445" spans="1:6" x14ac:dyDescent="0.3">
      <c r="A2445" t="s">
        <v>369</v>
      </c>
      <c r="B2445" t="str">
        <v>Campañas de toma de conciencia en el contrato</v>
      </c>
      <c r="C2445">
        <v>0</v>
      </c>
      <c r="D2445" t="str">
        <f t="shared" si="42"/>
        <v>1</v>
      </c>
      <c r="E2445" t="s">
        <v>358</v>
      </c>
      <c r="F2445">
        <v>2025</v>
      </c>
    </row>
    <row r="2446" spans="1:6" x14ac:dyDescent="0.3">
      <c r="A2446" t="s">
        <v>369</v>
      </c>
      <c r="B2446" t="str">
        <v>Charlas o divulgaciones en temas ambientales</v>
      </c>
      <c r="C2446">
        <v>1</v>
      </c>
      <c r="D2446" t="str">
        <f t="shared" si="42"/>
        <v>0</v>
      </c>
      <c r="E2446" t="s">
        <v>358</v>
      </c>
      <c r="F2446">
        <v>2025</v>
      </c>
    </row>
    <row r="2447" spans="1:6" x14ac:dyDescent="0.3">
      <c r="A2447" t="s">
        <v>369</v>
      </c>
      <c r="B2447" t="str">
        <v>Verificación de las revisiones tecnicomecanica de los vehiculos</v>
      </c>
      <c r="C2447">
        <v>1</v>
      </c>
      <c r="D2447" t="str">
        <f t="shared" si="42"/>
        <v>0</v>
      </c>
      <c r="E2447" t="s">
        <v>358</v>
      </c>
      <c r="F2447">
        <v>2025</v>
      </c>
    </row>
    <row r="2448" spans="1:6" x14ac:dyDescent="0.3">
      <c r="A2448" t="s">
        <v>369</v>
      </c>
      <c r="B2448" t="str">
        <v>Verificaciones de las revisiones tecnicomecanicas de las motos</v>
      </c>
      <c r="C2448">
        <v>1</v>
      </c>
      <c r="D2448" t="str">
        <f t="shared" si="42"/>
        <v>0</v>
      </c>
      <c r="E2448" t="s">
        <v>358</v>
      </c>
      <c r="F2448">
        <v>2025</v>
      </c>
    </row>
    <row r="2449" spans="1:6" x14ac:dyDescent="0.3">
      <c r="A2449" t="s">
        <v>369</v>
      </c>
      <c r="B2449" t="str">
        <v>Revisión de la información en la plataforma CAMPRO</v>
      </c>
      <c r="C2449">
        <v>1</v>
      </c>
      <c r="D2449" t="str">
        <f t="shared" si="42"/>
        <v>0</v>
      </c>
      <c r="E2449" t="s">
        <v>358</v>
      </c>
      <c r="F2449">
        <v>2025</v>
      </c>
    </row>
    <row r="2450" spans="1:6" x14ac:dyDescent="0.3">
      <c r="A2450" t="s">
        <v>369</v>
      </c>
      <c r="B2450" t="str">
        <v>Certificación ambiental para la habilitación de centros de diagnostico automotor - CDA</v>
      </c>
      <c r="C2450">
        <v>0</v>
      </c>
      <c r="D2450" t="str">
        <f t="shared" si="42"/>
        <v>1</v>
      </c>
      <c r="E2450" t="s">
        <v>358</v>
      </c>
      <c r="F2450">
        <v>2025</v>
      </c>
    </row>
    <row r="2451" spans="1:6" x14ac:dyDescent="0.3">
      <c r="A2451" t="s">
        <v>369</v>
      </c>
      <c r="B2451" t="str">
        <v>Combustibles</v>
      </c>
      <c r="C2451">
        <v>1</v>
      </c>
      <c r="D2451" t="str">
        <f t="shared" si="42"/>
        <v>0</v>
      </c>
      <c r="E2451" t="s">
        <v>358</v>
      </c>
      <c r="F2451">
        <v>2025</v>
      </c>
    </row>
    <row r="2452" spans="1:6" x14ac:dyDescent="0.3">
      <c r="A2452" t="s">
        <v>369</v>
      </c>
      <c r="B2452" t="str">
        <v>SSL-PM-02-RG-01 Matriz de Identificación sustancia quimica</v>
      </c>
      <c r="C2452">
        <v>1</v>
      </c>
      <c r="D2452" t="str">
        <f t="shared" si="42"/>
        <v>0</v>
      </c>
      <c r="E2452" t="s">
        <v>358</v>
      </c>
      <c r="F2452">
        <v>2025</v>
      </c>
    </row>
    <row r="2453" spans="1:6" x14ac:dyDescent="0.3">
      <c r="A2453" t="s">
        <v>369</v>
      </c>
      <c r="B2453" t="str">
        <v>Matriz de compatibilidad de acuerdo a las sustancias quimicas que se manejan</v>
      </c>
      <c r="C2453">
        <v>0</v>
      </c>
      <c r="D2453" t="str">
        <f t="shared" si="42"/>
        <v>1</v>
      </c>
      <c r="E2453" t="s">
        <v>358</v>
      </c>
      <c r="F2453">
        <v>2025</v>
      </c>
    </row>
    <row r="2454" spans="1:6" x14ac:dyDescent="0.3">
      <c r="A2454" t="s">
        <v>369</v>
      </c>
      <c r="B2454" t="str">
        <v>Verificación del almacenamiento de las sustancias quimicas de acuerdo al Sistema Globalmente Armonizado (Registro fotografico)</v>
      </c>
      <c r="C2454">
        <v>0</v>
      </c>
      <c r="D2454" t="str">
        <f t="shared" si="42"/>
        <v>1</v>
      </c>
      <c r="E2454" t="s">
        <v>358</v>
      </c>
      <c r="F2454">
        <v>2025</v>
      </c>
    </row>
    <row r="2455" spans="1:6" x14ac:dyDescent="0.3">
      <c r="A2455" t="s">
        <v>369</v>
      </c>
      <c r="B2455" t="str">
        <v>SSL-PM-02-RG-02 Etiquetado de las sustancias quimicas en la sede del proyecto (Servicios generales, almacen, TI, entre otras). (Registro fotografico)</v>
      </c>
      <c r="C2455">
        <v>0</v>
      </c>
      <c r="D2455" t="str">
        <f t="shared" si="42"/>
        <v>1</v>
      </c>
      <c r="E2455" t="s">
        <v>358</v>
      </c>
      <c r="F2455">
        <v>2025</v>
      </c>
    </row>
    <row r="2456" spans="1:6" x14ac:dyDescent="0.3">
      <c r="A2456" t="s">
        <v>369</v>
      </c>
      <c r="B2456" t="str">
        <v>Fichas de seguridad que se utilizan en el proyecto (Resolución 773 de 2021 - Decreto 1496 del 2018  y que cumplan de acuerdo a la NTC 4435)</v>
      </c>
      <c r="C2456">
        <v>1</v>
      </c>
      <c r="D2456" t="str">
        <f t="shared" si="42"/>
        <v>0</v>
      </c>
      <c r="E2456" t="s">
        <v>358</v>
      </c>
      <c r="F2456">
        <v>2025</v>
      </c>
    </row>
    <row r="2457" spans="1:6" x14ac:dyDescent="0.3">
      <c r="A2457" t="s">
        <v>369</v>
      </c>
      <c r="B2457" t="str">
        <v xml:space="preserve">SSL-PM-02-RG-02 Etiquetado de las sustancias quimicas en los vehiculos del proyecto  </v>
      </c>
      <c r="C2457">
        <v>0</v>
      </c>
      <c r="D2457" t="str">
        <f t="shared" si="42"/>
        <v>1</v>
      </c>
      <c r="E2457" t="s">
        <v>358</v>
      </c>
      <c r="F2457">
        <v>2025</v>
      </c>
    </row>
    <row r="2458" spans="1:6" x14ac:dyDescent="0.3">
      <c r="A2458" t="s">
        <v>369</v>
      </c>
      <c r="B2458" t="str">
        <v>SSL-PM-02-RG-03 Tarjeta de emergencia (para el transporte de sustancias quimicas)</v>
      </c>
      <c r="C2458">
        <v>0</v>
      </c>
      <c r="D2458" t="str">
        <f t="shared" si="42"/>
        <v>1</v>
      </c>
      <c r="E2458" t="s">
        <v>358</v>
      </c>
      <c r="F2458">
        <v>2025</v>
      </c>
    </row>
    <row r="2459" spans="1:6" x14ac:dyDescent="0.3">
      <c r="A2459" t="s">
        <v>369</v>
      </c>
      <c r="B2459" t="str">
        <v>Cumplimiento al rotulado de los vehiculos que transportan sustancias (Decreto 1609/2002)</v>
      </c>
      <c r="C2459">
        <v>0</v>
      </c>
      <c r="D2459" t="str">
        <f t="shared" si="42"/>
        <v>1</v>
      </c>
      <c r="E2459" t="s">
        <v>358</v>
      </c>
      <c r="F2459">
        <v>2025</v>
      </c>
    </row>
    <row r="2460" spans="1:6" x14ac:dyDescent="0.3">
      <c r="A2460" t="s">
        <v>369</v>
      </c>
      <c r="B2460" t="str">
        <v>SSL-PM-14-RG-05 Guion para el desarrollo del simulacro</v>
      </c>
      <c r="C2460">
        <v>1</v>
      </c>
      <c r="D2460" t="str">
        <f t="shared" si="42"/>
        <v>0</v>
      </c>
      <c r="E2460" t="s">
        <v>358</v>
      </c>
      <c r="F2460">
        <v>2025</v>
      </c>
    </row>
    <row r="2461" spans="1:6" x14ac:dyDescent="0.3">
      <c r="A2461" t="s">
        <v>369</v>
      </c>
      <c r="B2461" t="str">
        <v>SGA-PR-02-RG-03 Informe de simulacro de emergencias ambientales.</v>
      </c>
      <c r="C2461">
        <v>1</v>
      </c>
      <c r="D2461" t="str">
        <f t="shared" si="42"/>
        <v>0</v>
      </c>
      <c r="E2461" t="s">
        <v>358</v>
      </c>
      <c r="F2461">
        <v>2025</v>
      </c>
    </row>
    <row r="2462" spans="1:6" x14ac:dyDescent="0.3">
      <c r="A2462" t="s">
        <v>369</v>
      </c>
      <c r="B2462" t="str">
        <v>Documento donde se establece los PONS aplicables al contrato</v>
      </c>
      <c r="C2462">
        <v>1</v>
      </c>
      <c r="D2462" t="str">
        <f t="shared" si="42"/>
        <v>0</v>
      </c>
      <c r="E2462" t="s">
        <v>358</v>
      </c>
      <c r="F2462">
        <v>2025</v>
      </c>
    </row>
    <row r="2463" spans="1:6" x14ac:dyDescent="0.3">
      <c r="A2463" t="s">
        <v>369</v>
      </c>
      <c r="B2463" t="str">
        <v>SGA-PR-02-RG-02 Investigación de causalidad de emergencias ambientales</v>
      </c>
      <c r="C2463">
        <v>0</v>
      </c>
      <c r="D2463" t="str">
        <f t="shared" si="42"/>
        <v>1</v>
      </c>
      <c r="E2463" t="s">
        <v>358</v>
      </c>
      <c r="F2463">
        <v>2025</v>
      </c>
    </row>
    <row r="2464" spans="1:6" x14ac:dyDescent="0.3">
      <c r="A2464" t="s">
        <v>369</v>
      </c>
      <c r="B2464" t="str">
        <v>SGA-PR-02-RG-04 Base de incidentes ambientales</v>
      </c>
      <c r="C2464">
        <v>0</v>
      </c>
      <c r="D2464" t="str">
        <f t="shared" si="42"/>
        <v>1</v>
      </c>
      <c r="E2464" t="s">
        <v>358</v>
      </c>
      <c r="F2464">
        <v>2025</v>
      </c>
    </row>
    <row r="2465" spans="1:6" x14ac:dyDescent="0.3">
      <c r="A2465" t="s">
        <v>369</v>
      </c>
      <c r="B2465" t="str">
        <v>Inducción y reinducción</v>
      </c>
      <c r="C2465">
        <v>0</v>
      </c>
      <c r="D2465" t="str">
        <f t="shared" si="42"/>
        <v>1</v>
      </c>
      <c r="E2465" t="s">
        <v>358</v>
      </c>
      <c r="F2465">
        <v>2025</v>
      </c>
    </row>
    <row r="2466" spans="1:6" x14ac:dyDescent="0.3">
      <c r="A2466" t="s">
        <v>369</v>
      </c>
      <c r="B2466" t="str">
        <v>Inspecciones ambiental en terreno</v>
      </c>
      <c r="C2466">
        <v>1</v>
      </c>
      <c r="D2466" t="str">
        <f t="shared" si="42"/>
        <v>0</v>
      </c>
      <c r="E2466" t="s">
        <v>358</v>
      </c>
      <c r="F2466">
        <v>2025</v>
      </c>
    </row>
    <row r="2467" spans="1:6" x14ac:dyDescent="0.3">
      <c r="A2467" t="s">
        <v>369</v>
      </c>
      <c r="B2467" t="str">
        <v>Inspecciones de kit de derrames</v>
      </c>
      <c r="C2467">
        <v>1</v>
      </c>
      <c r="D2467" t="str">
        <f t="shared" si="42"/>
        <v>0</v>
      </c>
      <c r="E2467" t="s">
        <v>358</v>
      </c>
      <c r="F2467">
        <v>2025</v>
      </c>
    </row>
    <row r="2468" spans="1:6" x14ac:dyDescent="0.3">
      <c r="A2468" t="s">
        <v>369</v>
      </c>
      <c r="B2468" t="str">
        <v>Inspecciones localivas ambientales</v>
      </c>
      <c r="C2468">
        <v>1</v>
      </c>
      <c r="D2468" t="str">
        <f t="shared" si="42"/>
        <v>0</v>
      </c>
      <c r="E2468" t="s">
        <v>358</v>
      </c>
      <c r="F2468">
        <v>2025</v>
      </c>
    </row>
    <row r="2469" spans="1:6" x14ac:dyDescent="0.3">
      <c r="A2469" t="s">
        <v>369</v>
      </c>
      <c r="B2469" t="str">
        <v>Informe del desempeño ambiental del contrato (Indicadores, practicas sostenibles, hallazgos, entre otros)</v>
      </c>
      <c r="C2469">
        <v>1</v>
      </c>
      <c r="D2469" t="str">
        <f t="shared" si="42"/>
        <v>0</v>
      </c>
      <c r="E2469" t="s">
        <v>358</v>
      </c>
      <c r="F2469">
        <v>2025</v>
      </c>
    </row>
    <row r="2470" spans="1:6" x14ac:dyDescent="0.3">
      <c r="A2470" t="s">
        <v>369</v>
      </c>
      <c r="B2470" t="str">
        <v>Comunicación del desempeño ambiental a colaboradores</v>
      </c>
      <c r="C2470">
        <v>1</v>
      </c>
      <c r="D2470" t="str">
        <f t="shared" si="42"/>
        <v>0</v>
      </c>
      <c r="E2470" t="s">
        <v>358</v>
      </c>
      <c r="F2470">
        <v>2025</v>
      </c>
    </row>
    <row r="2471" spans="1:6" x14ac:dyDescent="0.3">
      <c r="A2471" t="s">
        <v>369</v>
      </c>
      <c r="B2471" t="str">
        <v>SGA-PL-01-RG-05 Lista de chequeo de cumplimiento ambiental de proveedores (Sustancias quimicas, Saneamiento básico, Residuos peligrosos, RCD, CDA, Estaciones de servicio, Laboratorios - Cromatografia; entre otros)</v>
      </c>
      <c r="C2471">
        <v>0</v>
      </c>
      <c r="D2471" t="str">
        <f t="shared" si="42"/>
        <v>1</v>
      </c>
      <c r="E2471" t="s">
        <v>358</v>
      </c>
      <c r="F2471">
        <v>2025</v>
      </c>
    </row>
    <row r="2472" spans="1:6" x14ac:dyDescent="0.3">
      <c r="A2472" t="s">
        <v>369</v>
      </c>
      <c r="B2472" t="str">
        <v>Soportes del cumplimiento ambiental de cada proveedor</v>
      </c>
      <c r="C2472">
        <v>0</v>
      </c>
      <c r="D2472" t="str">
        <f t="shared" si="42"/>
        <v>1</v>
      </c>
      <c r="E2472" t="s">
        <v>358</v>
      </c>
      <c r="F2472">
        <v>2025</v>
      </c>
    </row>
    <row r="2473" spans="1:6" x14ac:dyDescent="0.3">
      <c r="A2473" t="s">
        <v>369</v>
      </c>
      <c r="B2473" t="str">
        <v>Seguimiento y Control Acciones Correctivas y Oportunidades de Mejora</v>
      </c>
      <c r="C2473">
        <v>0</v>
      </c>
      <c r="D2473" t="str">
        <f t="shared" si="42"/>
        <v>1</v>
      </c>
      <c r="E2473" t="s">
        <v>358</v>
      </c>
      <c r="F2473">
        <v>2025</v>
      </c>
    </row>
    <row r="2474" spans="1:6" x14ac:dyDescent="0.3">
      <c r="A2474" t="s">
        <v>369</v>
      </c>
      <c r="B2474" t="str">
        <v>Evidencias de cierre de hallazgo</v>
      </c>
      <c r="C2474">
        <v>0</v>
      </c>
      <c r="D2474" t="str">
        <f t="shared" si="42"/>
        <v>1</v>
      </c>
      <c r="E2474" t="s">
        <v>358</v>
      </c>
      <c r="F2474">
        <v>2025</v>
      </c>
    </row>
    <row r="2475" spans="1:6" x14ac:dyDescent="0.3">
      <c r="A2475" t="s">
        <v>369</v>
      </c>
      <c r="B2475" t="str">
        <v>Residuos</v>
      </c>
      <c r="C2475">
        <v>1</v>
      </c>
      <c r="D2475" t="str">
        <f t="shared" si="42"/>
        <v>0</v>
      </c>
      <c r="E2475" t="s">
        <v>358</v>
      </c>
      <c r="F2475">
        <v>2025</v>
      </c>
    </row>
    <row r="2476" spans="1:6" x14ac:dyDescent="0.3">
      <c r="A2476" t="s">
        <v>369</v>
      </c>
      <c r="B2476" t="str">
        <v>Emisiones y combustible</v>
      </c>
      <c r="C2476">
        <v>1</v>
      </c>
      <c r="D2476" t="str">
        <f t="shared" si="42"/>
        <v>0</v>
      </c>
      <c r="E2476" t="s">
        <v>358</v>
      </c>
      <c r="F2476">
        <v>2025</v>
      </c>
    </row>
    <row r="2477" spans="1:6" x14ac:dyDescent="0.3">
      <c r="A2477" t="s">
        <v>369</v>
      </c>
      <c r="B2477" t="str">
        <v>Saneamiento básico</v>
      </c>
      <c r="C2477">
        <v>0</v>
      </c>
      <c r="D2477" t="str">
        <f t="shared" si="42"/>
        <v>1</v>
      </c>
      <c r="E2477" t="s">
        <v>358</v>
      </c>
      <c r="F2477">
        <v>2025</v>
      </c>
    </row>
    <row r="2478" spans="1:6" x14ac:dyDescent="0.3">
      <c r="A2478" t="s">
        <v>369</v>
      </c>
      <c r="B2478" t="str">
        <v>Inspecciones</v>
      </c>
      <c r="C2478">
        <v>1</v>
      </c>
      <c r="D2478" t="str">
        <f t="shared" si="42"/>
        <v>0</v>
      </c>
      <c r="E2478" t="s">
        <v>358</v>
      </c>
      <c r="F2478">
        <v>2025</v>
      </c>
    </row>
    <row r="2479" spans="1:6" x14ac:dyDescent="0.3">
      <c r="A2479" t="s">
        <v>369</v>
      </c>
      <c r="B2479" t="str">
        <v>Practicas</v>
      </c>
      <c r="C2479">
        <v>0</v>
      </c>
      <c r="D2479" t="str">
        <f t="shared" si="42"/>
        <v>1</v>
      </c>
      <c r="E2479" t="s">
        <v>358</v>
      </c>
      <c r="F2479">
        <v>2025</v>
      </c>
    </row>
    <row r="2480" spans="1:6" x14ac:dyDescent="0.3">
      <c r="A2480" t="s">
        <v>369</v>
      </c>
      <c r="B2480" t="str">
        <v>Formaciones</v>
      </c>
      <c r="C2480">
        <v>0</v>
      </c>
      <c r="D2480" t="str">
        <f t="shared" si="42"/>
        <v>1</v>
      </c>
      <c r="E2480" t="s">
        <v>358</v>
      </c>
      <c r="F2480">
        <v>2025</v>
      </c>
    </row>
    <row r="2481" spans="1:6" x14ac:dyDescent="0.3">
      <c r="A2481" t="s">
        <v>369</v>
      </c>
      <c r="B2481" t="str" cm="1">
        <f t="array" ref="B2481:B2539">'EPSA CALI.'!C9:C67</f>
        <v>SIG-MG-01-RG-02 Matriz DOFA</v>
      </c>
      <c r="C2481" cm="1">
        <f t="array" ref="C2481:C2539">'EPSA CALI.'!J9:J67</f>
        <v>1</v>
      </c>
      <c r="D2481" t="str">
        <f t="shared" si="42"/>
        <v>0</v>
      </c>
      <c r="E2481" t="s">
        <v>359</v>
      </c>
      <c r="F2481">
        <v>2025</v>
      </c>
    </row>
    <row r="2482" spans="1:6" x14ac:dyDescent="0.3">
      <c r="A2482" t="s">
        <v>369</v>
      </c>
      <c r="B2482" t="str">
        <v>Matriz de partes interesadas</v>
      </c>
      <c r="C2482">
        <v>1</v>
      </c>
      <c r="D2482" t="str">
        <f t="shared" si="42"/>
        <v>0</v>
      </c>
      <c r="E2482" t="s">
        <v>359</v>
      </c>
      <c r="F2482">
        <v>2025</v>
      </c>
    </row>
    <row r="2483" spans="1:6" x14ac:dyDescent="0.3">
      <c r="A2483" t="s">
        <v>369</v>
      </c>
      <c r="B2483" t="str">
        <v>Matriz de riesgos y oportunidades</v>
      </c>
      <c r="C2483">
        <v>1</v>
      </c>
      <c r="D2483" t="str">
        <f t="shared" si="42"/>
        <v>0</v>
      </c>
      <c r="E2483" t="s">
        <v>359</v>
      </c>
      <c r="F2483">
        <v>2025</v>
      </c>
    </row>
    <row r="2484" spans="1:6" x14ac:dyDescent="0.3">
      <c r="A2484" t="s">
        <v>369</v>
      </c>
      <c r="B2484" t="str">
        <v>Matriz de identificación de aspectos e impactos ambientales</v>
      </c>
      <c r="C2484">
        <v>1</v>
      </c>
      <c r="D2484" t="str">
        <f t="shared" si="42"/>
        <v>0</v>
      </c>
      <c r="E2484" t="s">
        <v>359</v>
      </c>
      <c r="F2484">
        <v>2025</v>
      </c>
    </row>
    <row r="2485" spans="1:6" x14ac:dyDescent="0.3">
      <c r="A2485" t="s">
        <v>369</v>
      </c>
      <c r="B2485" t="str">
        <v>Divulgación de la Matriz de identificación de aspectos e impactos ambientales</v>
      </c>
      <c r="C2485">
        <v>1</v>
      </c>
      <c r="D2485" t="str">
        <f t="shared" si="42"/>
        <v>0</v>
      </c>
      <c r="E2485" t="s">
        <v>359</v>
      </c>
      <c r="F2485">
        <v>2025</v>
      </c>
    </row>
    <row r="2486" spans="1:6" x14ac:dyDescent="0.3">
      <c r="A2486" t="s">
        <v>369</v>
      </c>
      <c r="B2486" t="str">
        <v>Presupuesto para la implementación del Sistema de Gestión Ambiental</v>
      </c>
      <c r="C2486">
        <v>1</v>
      </c>
      <c r="D2486" t="str">
        <f t="shared" si="42"/>
        <v>0</v>
      </c>
      <c r="E2486" t="s">
        <v>359</v>
      </c>
      <c r="F2486">
        <v>2025</v>
      </c>
    </row>
    <row r="2487" spans="1:6" x14ac:dyDescent="0.3">
      <c r="A2487" t="s">
        <v>369</v>
      </c>
      <c r="B2487" t="str">
        <v>Matriz de comunicaciones externas</v>
      </c>
      <c r="C2487">
        <v>1</v>
      </c>
      <c r="D2487" t="str">
        <f t="shared" si="42"/>
        <v>0</v>
      </c>
      <c r="E2487" t="s">
        <v>359</v>
      </c>
      <c r="F2487">
        <v>2025</v>
      </c>
    </row>
    <row r="2488" spans="1:6" x14ac:dyDescent="0.3">
      <c r="A2488" t="s">
        <v>369</v>
      </c>
      <c r="B2488" t="str">
        <v>Verificación de las instalaciones del centro de acopio</v>
      </c>
      <c r="C2488">
        <v>1</v>
      </c>
      <c r="D2488" t="str">
        <f t="shared" si="42"/>
        <v>0</v>
      </c>
      <c r="E2488" t="s">
        <v>359</v>
      </c>
      <c r="F2488">
        <v>2025</v>
      </c>
    </row>
    <row r="2489" spans="1:6" x14ac:dyDescent="0.3">
      <c r="A2489" t="s">
        <v>369</v>
      </c>
      <c r="B2489" t="str">
        <v xml:space="preserve">Aforo de residuos ordinarios </v>
      </c>
      <c r="C2489">
        <v>1</v>
      </c>
      <c r="D2489" t="str">
        <f t="shared" si="42"/>
        <v>0</v>
      </c>
      <c r="E2489" t="s">
        <v>359</v>
      </c>
      <c r="F2489">
        <v>2025</v>
      </c>
    </row>
    <row r="2490" spans="1:6" x14ac:dyDescent="0.3">
      <c r="A2490" t="s">
        <v>369</v>
      </c>
      <c r="B2490" t="str">
        <v>Orden y aseo del centro de acopio</v>
      </c>
      <c r="C2490">
        <v>1</v>
      </c>
      <c r="D2490" t="str">
        <f t="shared" si="42"/>
        <v>0</v>
      </c>
      <c r="E2490" t="s">
        <v>359</v>
      </c>
      <c r="F2490">
        <v>2025</v>
      </c>
    </row>
    <row r="2491" spans="1:6" x14ac:dyDescent="0.3">
      <c r="A2491" t="s">
        <v>369</v>
      </c>
      <c r="B2491" t="str">
        <v>Recolección de residuos aprovechables (SGA-PM-01-RG-02 Venta de material reciclable y/o donación)</v>
      </c>
      <c r="C2491">
        <v>0</v>
      </c>
      <c r="D2491" t="str">
        <f t="shared" si="42"/>
        <v>1</v>
      </c>
      <c r="E2491" t="s">
        <v>359</v>
      </c>
      <c r="F2491">
        <v>2025</v>
      </c>
    </row>
    <row r="2492" spans="1:6" x14ac:dyDescent="0.3">
      <c r="A2492" t="s">
        <v>369</v>
      </c>
      <c r="B2492" t="str">
        <v xml:space="preserve">Licencias de empresas de recolección , transporte y disposición de residuos peligrosos </v>
      </c>
      <c r="C2492">
        <v>0</v>
      </c>
      <c r="D2492" t="str">
        <f t="shared" si="42"/>
        <v>1</v>
      </c>
      <c r="E2492" t="s">
        <v>359</v>
      </c>
      <c r="F2492">
        <v>2025</v>
      </c>
    </row>
    <row r="2493" spans="1:6" x14ac:dyDescent="0.3">
      <c r="A2493" t="s">
        <v>369</v>
      </c>
      <c r="B2493" t="str">
        <v>Recoleccción de residuos peligrosos (SGA-PL-02-RG-01 Entrega y verificación  de residuos peligrosos)</v>
      </c>
      <c r="C2493">
        <v>0</v>
      </c>
      <c r="D2493" t="str">
        <f t="shared" si="42"/>
        <v>1</v>
      </c>
      <c r="E2493" t="s">
        <v>359</v>
      </c>
      <c r="F2493">
        <v>2025</v>
      </c>
    </row>
    <row r="2494" spans="1:6" x14ac:dyDescent="0.3">
      <c r="A2494" t="s">
        <v>369</v>
      </c>
      <c r="B2494" t="str">
        <v>Manifiestos de carga</v>
      </c>
      <c r="C2494">
        <v>0</v>
      </c>
      <c r="D2494" t="str">
        <f t="shared" si="42"/>
        <v>1</v>
      </c>
      <c r="E2494" t="s">
        <v>359</v>
      </c>
      <c r="F2494">
        <v>2025</v>
      </c>
    </row>
    <row r="2495" spans="1:6" x14ac:dyDescent="0.3">
      <c r="A2495" t="s">
        <v>369</v>
      </c>
      <c r="B2495" t="str">
        <v xml:space="preserve">Recolección de aguas residuales de baños portatiles </v>
      </c>
      <c r="C2495">
        <v>0</v>
      </c>
      <c r="D2495" t="str">
        <f t="shared" si="42"/>
        <v>1</v>
      </c>
      <c r="E2495" t="s">
        <v>359</v>
      </c>
      <c r="F2495">
        <v>2025</v>
      </c>
    </row>
    <row r="2496" spans="1:6" x14ac:dyDescent="0.3">
      <c r="A2496" t="s">
        <v>369</v>
      </c>
      <c r="B2496" t="str">
        <v>Actualización del registro SGA-PM-01-RG-01 Control de generación y disposición de residuos</v>
      </c>
      <c r="C2496">
        <v>1</v>
      </c>
      <c r="D2496" t="str">
        <f t="shared" si="42"/>
        <v>0</v>
      </c>
      <c r="E2496" t="s">
        <v>359</v>
      </c>
      <c r="F2496">
        <v>2025</v>
      </c>
    </row>
    <row r="2497" spans="1:6" x14ac:dyDescent="0.3">
      <c r="A2497" t="s">
        <v>369</v>
      </c>
      <c r="B2497" t="str">
        <v xml:space="preserve">Licencias y certificados de disposición final de los talleres que realizan mantenimiento a los vehiculos </v>
      </c>
      <c r="C2497">
        <v>0</v>
      </c>
      <c r="D2497" t="str">
        <f t="shared" si="42"/>
        <v>1</v>
      </c>
      <c r="E2497" t="s">
        <v>359</v>
      </c>
      <c r="F2497">
        <v>2025</v>
      </c>
    </row>
    <row r="2498" spans="1:6" x14ac:dyDescent="0.3">
      <c r="A2498" t="s">
        <v>369</v>
      </c>
      <c r="B2498" t="str">
        <v>Control de plagas (roedores)</v>
      </c>
      <c r="C2498">
        <v>0</v>
      </c>
      <c r="D2498" t="str">
        <f t="shared" si="42"/>
        <v>1</v>
      </c>
      <c r="E2498" t="s">
        <v>359</v>
      </c>
      <c r="F2498">
        <v>2025</v>
      </c>
    </row>
    <row r="2499" spans="1:6" x14ac:dyDescent="0.3">
      <c r="A2499" t="s">
        <v>369</v>
      </c>
      <c r="B2499" t="str">
        <v>Fumigación general (Vectores)</v>
      </c>
      <c r="C2499">
        <v>0</v>
      </c>
      <c r="D2499" t="str">
        <f t="shared" si="42"/>
        <v>1</v>
      </c>
      <c r="E2499" t="s">
        <v>359</v>
      </c>
      <c r="F2499">
        <v>2025</v>
      </c>
    </row>
    <row r="2500" spans="1:6" x14ac:dyDescent="0.3">
      <c r="A2500" t="s">
        <v>369</v>
      </c>
      <c r="B2500" t="str">
        <v>Lavado de tanques</v>
      </c>
      <c r="C2500">
        <v>0</v>
      </c>
      <c r="D2500" t="str">
        <f t="shared" si="42"/>
        <v>1</v>
      </c>
      <c r="E2500" t="s">
        <v>359</v>
      </c>
      <c r="F2500">
        <v>2025</v>
      </c>
    </row>
    <row r="2501" spans="1:6" x14ac:dyDescent="0.3">
      <c r="A2501" t="s">
        <v>369</v>
      </c>
      <c r="B2501" t="str">
        <v>Análisis e informe de agua potable (Laboratorio acreditado por el IDEAM)</v>
      </c>
      <c r="C2501">
        <v>0</v>
      </c>
      <c r="D2501" t="str">
        <f t="shared" si="42"/>
        <v>1</v>
      </c>
      <c r="E2501" t="s">
        <v>359</v>
      </c>
      <c r="F2501">
        <v>2025</v>
      </c>
    </row>
    <row r="2502" spans="1:6" x14ac:dyDescent="0.3">
      <c r="A2502" t="s">
        <v>369</v>
      </c>
      <c r="B2502" t="str">
        <v>Mantenimiento de los filtros de agua de las instalaciones de la sede</v>
      </c>
      <c r="C2502">
        <v>0</v>
      </c>
      <c r="D2502" t="str">
        <f t="shared" ref="D2502:D2562" si="43">IF(C2502=1,"0","1")</f>
        <v>1</v>
      </c>
      <c r="E2502" t="s">
        <v>359</v>
      </c>
      <c r="F2502">
        <v>2025</v>
      </c>
    </row>
    <row r="2503" spans="1:6" x14ac:dyDescent="0.3">
      <c r="A2503" t="s">
        <v>369</v>
      </c>
      <c r="B2503" t="str">
        <v>Proyectos para la disminuación del impacto ambiental</v>
      </c>
      <c r="C2503">
        <v>0</v>
      </c>
      <c r="D2503" t="str">
        <f t="shared" si="43"/>
        <v>1</v>
      </c>
      <c r="E2503" t="s">
        <v>359</v>
      </c>
      <c r="F2503">
        <v>2025</v>
      </c>
    </row>
    <row r="2504" spans="1:6" x14ac:dyDescent="0.3">
      <c r="A2504" t="s">
        <v>369</v>
      </c>
      <c r="B2504" t="str">
        <v>Campañas de toma de conciencia en el contrato</v>
      </c>
      <c r="C2504">
        <v>0</v>
      </c>
      <c r="D2504" t="str">
        <f t="shared" si="43"/>
        <v>1</v>
      </c>
      <c r="E2504" t="s">
        <v>359</v>
      </c>
      <c r="F2504">
        <v>2025</v>
      </c>
    </row>
    <row r="2505" spans="1:6" x14ac:dyDescent="0.3">
      <c r="A2505" t="s">
        <v>369</v>
      </c>
      <c r="B2505" t="str">
        <v>Charlas o divulgaciones en temas ambientales</v>
      </c>
      <c r="C2505">
        <v>1</v>
      </c>
      <c r="D2505" t="str">
        <f t="shared" si="43"/>
        <v>0</v>
      </c>
      <c r="E2505" t="s">
        <v>359</v>
      </c>
      <c r="F2505">
        <v>2025</v>
      </c>
    </row>
    <row r="2506" spans="1:6" x14ac:dyDescent="0.3">
      <c r="A2506" t="s">
        <v>369</v>
      </c>
      <c r="B2506" t="str">
        <v>Verificación de las revisiones tecnicomecanica de los vehiculos</v>
      </c>
      <c r="C2506">
        <v>1</v>
      </c>
      <c r="D2506" t="str">
        <f t="shared" si="43"/>
        <v>0</v>
      </c>
      <c r="E2506" t="s">
        <v>359</v>
      </c>
      <c r="F2506">
        <v>2025</v>
      </c>
    </row>
    <row r="2507" spans="1:6" x14ac:dyDescent="0.3">
      <c r="A2507" t="s">
        <v>369</v>
      </c>
      <c r="B2507" t="str">
        <v>Verificaciones de las revisiones tecnicomecanicas de las motos</v>
      </c>
      <c r="C2507">
        <v>1</v>
      </c>
      <c r="D2507" t="str">
        <f t="shared" si="43"/>
        <v>0</v>
      </c>
      <c r="E2507" t="s">
        <v>359</v>
      </c>
      <c r="F2507">
        <v>2025</v>
      </c>
    </row>
    <row r="2508" spans="1:6" x14ac:dyDescent="0.3">
      <c r="A2508" t="s">
        <v>369</v>
      </c>
      <c r="B2508" t="str">
        <v>Revisión de la información en la plataforma CAMPRO</v>
      </c>
      <c r="C2508">
        <v>1</v>
      </c>
      <c r="D2508" t="str">
        <f t="shared" si="43"/>
        <v>0</v>
      </c>
      <c r="E2508" t="s">
        <v>359</v>
      </c>
      <c r="F2508">
        <v>2025</v>
      </c>
    </row>
    <row r="2509" spans="1:6" x14ac:dyDescent="0.3">
      <c r="A2509" t="s">
        <v>369</v>
      </c>
      <c r="B2509" t="str">
        <v>Certificación ambiental para la habilitación de centros de diagnostico automotor - CDA</v>
      </c>
      <c r="C2509">
        <v>0</v>
      </c>
      <c r="D2509" t="str">
        <f t="shared" si="43"/>
        <v>1</v>
      </c>
      <c r="E2509" t="s">
        <v>359</v>
      </c>
      <c r="F2509">
        <v>2025</v>
      </c>
    </row>
    <row r="2510" spans="1:6" x14ac:dyDescent="0.3">
      <c r="A2510" t="s">
        <v>369</v>
      </c>
      <c r="B2510" t="str">
        <v>Combustibles</v>
      </c>
      <c r="C2510">
        <v>1</v>
      </c>
      <c r="D2510" t="str">
        <f t="shared" si="43"/>
        <v>0</v>
      </c>
      <c r="E2510" t="s">
        <v>359</v>
      </c>
      <c r="F2510">
        <v>2025</v>
      </c>
    </row>
    <row r="2511" spans="1:6" x14ac:dyDescent="0.3">
      <c r="A2511" t="s">
        <v>369</v>
      </c>
      <c r="B2511" t="str">
        <v>SSL-PM-02-RG-01 Matriz de Identificación sustancia quimica</v>
      </c>
      <c r="C2511">
        <v>1</v>
      </c>
      <c r="D2511" t="str">
        <f t="shared" si="43"/>
        <v>0</v>
      </c>
      <c r="E2511" t="s">
        <v>359</v>
      </c>
      <c r="F2511">
        <v>2025</v>
      </c>
    </row>
    <row r="2512" spans="1:6" x14ac:dyDescent="0.3">
      <c r="A2512" t="s">
        <v>369</v>
      </c>
      <c r="B2512" t="str">
        <v>Matriz de compatibilidad de acuerdo a las sustancias quimicas que se manejan</v>
      </c>
      <c r="C2512">
        <v>1</v>
      </c>
      <c r="D2512" t="str">
        <f t="shared" si="43"/>
        <v>0</v>
      </c>
      <c r="E2512" t="s">
        <v>359</v>
      </c>
      <c r="F2512">
        <v>2025</v>
      </c>
    </row>
    <row r="2513" spans="1:6" x14ac:dyDescent="0.3">
      <c r="A2513" t="s">
        <v>369</v>
      </c>
      <c r="B2513" t="str">
        <v>Verificación del almacenamiento de las sustancias quimicas de acuerdo al Sistema Globalmente Armonizado (Registro fotografico)</v>
      </c>
      <c r="C2513">
        <v>0</v>
      </c>
      <c r="D2513" t="str">
        <f t="shared" si="43"/>
        <v>1</v>
      </c>
      <c r="E2513" t="s">
        <v>359</v>
      </c>
      <c r="F2513">
        <v>2025</v>
      </c>
    </row>
    <row r="2514" spans="1:6" x14ac:dyDescent="0.3">
      <c r="A2514" t="s">
        <v>369</v>
      </c>
      <c r="B2514" t="str">
        <v>SSL-PM-02-RG-02 Etiquetado de las sustancias quimicas en la sede del proyecto (Servicios generales, almacen, TI, entre otras). (Registro fotografico)</v>
      </c>
      <c r="C2514">
        <v>0</v>
      </c>
      <c r="D2514" t="str">
        <f t="shared" si="43"/>
        <v>1</v>
      </c>
      <c r="E2514" t="s">
        <v>359</v>
      </c>
      <c r="F2514">
        <v>2025</v>
      </c>
    </row>
    <row r="2515" spans="1:6" x14ac:dyDescent="0.3">
      <c r="A2515" t="s">
        <v>369</v>
      </c>
      <c r="B2515" t="str">
        <v>Fichas de seguridad que se utilizan en el proyecto (Resolución 773 de 2021 - Decreto 1496 del 2018  y que cumplan de acuerdo a la NTC 4435)</v>
      </c>
      <c r="C2515">
        <v>1</v>
      </c>
      <c r="D2515" t="str">
        <f t="shared" si="43"/>
        <v>0</v>
      </c>
      <c r="E2515" t="s">
        <v>359</v>
      </c>
      <c r="F2515">
        <v>2025</v>
      </c>
    </row>
    <row r="2516" spans="1:6" x14ac:dyDescent="0.3">
      <c r="A2516" t="s">
        <v>369</v>
      </c>
      <c r="B2516" t="str">
        <v xml:space="preserve">SSL-PM-02-RG-02 Etiquetado de las sustancias quimicas en los vehiculos del proyecto  </v>
      </c>
      <c r="C2516">
        <v>0</v>
      </c>
      <c r="D2516" t="str">
        <f t="shared" si="43"/>
        <v>1</v>
      </c>
      <c r="E2516" t="s">
        <v>359</v>
      </c>
      <c r="F2516">
        <v>2025</v>
      </c>
    </row>
    <row r="2517" spans="1:6" x14ac:dyDescent="0.3">
      <c r="A2517" t="s">
        <v>369</v>
      </c>
      <c r="B2517" t="str">
        <v>SSL-PM-02-RG-03 Tarjeta de emergencia (para el transporte de sustancias quimicas)</v>
      </c>
      <c r="C2517">
        <v>0</v>
      </c>
      <c r="D2517" t="str">
        <f t="shared" si="43"/>
        <v>1</v>
      </c>
      <c r="E2517" t="s">
        <v>359</v>
      </c>
      <c r="F2517">
        <v>2025</v>
      </c>
    </row>
    <row r="2518" spans="1:6" x14ac:dyDescent="0.3">
      <c r="A2518" t="s">
        <v>369</v>
      </c>
      <c r="B2518" t="str">
        <v>Cumplimiento al rotulado de los vehiculos que transportan sustancias (Decreto 1609/2002)</v>
      </c>
      <c r="C2518">
        <v>0</v>
      </c>
      <c r="D2518" t="str">
        <f t="shared" si="43"/>
        <v>1</v>
      </c>
      <c r="E2518" t="s">
        <v>359</v>
      </c>
      <c r="F2518">
        <v>2025</v>
      </c>
    </row>
    <row r="2519" spans="1:6" x14ac:dyDescent="0.3">
      <c r="A2519" t="s">
        <v>369</v>
      </c>
      <c r="B2519" t="str">
        <v>SSL-PM-14-RG-05 Guion para el desarrollo del simulacro</v>
      </c>
      <c r="C2519">
        <v>0</v>
      </c>
      <c r="D2519" t="str">
        <f t="shared" si="43"/>
        <v>1</v>
      </c>
      <c r="E2519" t="s">
        <v>359</v>
      </c>
      <c r="F2519">
        <v>2025</v>
      </c>
    </row>
    <row r="2520" spans="1:6" x14ac:dyDescent="0.3">
      <c r="A2520" t="s">
        <v>369</v>
      </c>
      <c r="B2520" t="str">
        <v>SGA-PR-02-RG-03 Informe de simulacro de emergencias ambientales.</v>
      </c>
      <c r="C2520">
        <v>0</v>
      </c>
      <c r="D2520" t="str">
        <f t="shared" si="43"/>
        <v>1</v>
      </c>
      <c r="E2520" t="s">
        <v>359</v>
      </c>
      <c r="F2520">
        <v>2025</v>
      </c>
    </row>
    <row r="2521" spans="1:6" x14ac:dyDescent="0.3">
      <c r="A2521" t="s">
        <v>369</v>
      </c>
      <c r="B2521" t="str">
        <v>Documento donde se establece los PONS aplicables al contrato</v>
      </c>
      <c r="C2521">
        <v>0</v>
      </c>
      <c r="D2521" t="str">
        <f t="shared" si="43"/>
        <v>1</v>
      </c>
      <c r="E2521" t="s">
        <v>359</v>
      </c>
      <c r="F2521">
        <v>2025</v>
      </c>
    </row>
    <row r="2522" spans="1:6" x14ac:dyDescent="0.3">
      <c r="A2522" t="s">
        <v>369</v>
      </c>
      <c r="B2522" t="str">
        <v>SGA-PR-02-RG-02 Investigación de causalidad de emergencias ambientales</v>
      </c>
      <c r="C2522">
        <v>0</v>
      </c>
      <c r="D2522" t="str">
        <f t="shared" si="43"/>
        <v>1</v>
      </c>
      <c r="E2522" t="s">
        <v>359</v>
      </c>
      <c r="F2522">
        <v>2025</v>
      </c>
    </row>
    <row r="2523" spans="1:6" x14ac:dyDescent="0.3">
      <c r="A2523" t="s">
        <v>369</v>
      </c>
      <c r="B2523" t="str">
        <v>SGA-PR-02-RG-04 Base de incidentes ambientales</v>
      </c>
      <c r="C2523">
        <v>0</v>
      </c>
      <c r="D2523" t="str">
        <f t="shared" si="43"/>
        <v>1</v>
      </c>
      <c r="E2523" t="s">
        <v>359</v>
      </c>
      <c r="F2523">
        <v>2025</v>
      </c>
    </row>
    <row r="2524" spans="1:6" x14ac:dyDescent="0.3">
      <c r="A2524" t="s">
        <v>369</v>
      </c>
      <c r="B2524" t="str">
        <v>Inducción y reinducción</v>
      </c>
      <c r="C2524">
        <v>0</v>
      </c>
      <c r="D2524" t="str">
        <f t="shared" si="43"/>
        <v>1</v>
      </c>
      <c r="E2524" t="s">
        <v>359</v>
      </c>
      <c r="F2524">
        <v>2025</v>
      </c>
    </row>
    <row r="2525" spans="1:6" x14ac:dyDescent="0.3">
      <c r="A2525" t="s">
        <v>369</v>
      </c>
      <c r="B2525" t="str">
        <v>Inspecciones ambiental en terreno</v>
      </c>
      <c r="C2525">
        <v>1</v>
      </c>
      <c r="D2525" t="str">
        <f t="shared" si="43"/>
        <v>0</v>
      </c>
      <c r="E2525" t="s">
        <v>359</v>
      </c>
      <c r="F2525">
        <v>2025</v>
      </c>
    </row>
    <row r="2526" spans="1:6" x14ac:dyDescent="0.3">
      <c r="A2526" t="s">
        <v>369</v>
      </c>
      <c r="B2526" t="str">
        <v>Inspecciones de kit de derrames</v>
      </c>
      <c r="C2526">
        <v>0</v>
      </c>
      <c r="D2526" t="str">
        <f t="shared" si="43"/>
        <v>1</v>
      </c>
      <c r="E2526" t="s">
        <v>359</v>
      </c>
      <c r="F2526">
        <v>2025</v>
      </c>
    </row>
    <row r="2527" spans="1:6" x14ac:dyDescent="0.3">
      <c r="A2527" t="s">
        <v>369</v>
      </c>
      <c r="B2527" t="str">
        <v>Inspecciones localivas ambientales</v>
      </c>
      <c r="C2527">
        <v>1</v>
      </c>
      <c r="D2527" t="str">
        <f t="shared" si="43"/>
        <v>0</v>
      </c>
      <c r="E2527" t="s">
        <v>359</v>
      </c>
      <c r="F2527">
        <v>2025</v>
      </c>
    </row>
    <row r="2528" spans="1:6" x14ac:dyDescent="0.3">
      <c r="A2528" t="s">
        <v>369</v>
      </c>
      <c r="B2528" t="str">
        <v>Informe del desempeño ambiental del contrato (Indicadores, practicas sostenibles, hallazgos, entre otros)</v>
      </c>
      <c r="C2528">
        <v>0</v>
      </c>
      <c r="D2528" t="str">
        <f t="shared" si="43"/>
        <v>1</v>
      </c>
      <c r="E2528" t="s">
        <v>359</v>
      </c>
      <c r="F2528">
        <v>2025</v>
      </c>
    </row>
    <row r="2529" spans="1:6" x14ac:dyDescent="0.3">
      <c r="A2529" t="s">
        <v>369</v>
      </c>
      <c r="B2529" t="str">
        <v>Comunicación del desempeño ambiental a colaboradores</v>
      </c>
      <c r="C2529">
        <v>0</v>
      </c>
      <c r="D2529" t="str">
        <f t="shared" si="43"/>
        <v>1</v>
      </c>
      <c r="E2529" t="s">
        <v>359</v>
      </c>
      <c r="F2529">
        <v>2025</v>
      </c>
    </row>
    <row r="2530" spans="1:6" x14ac:dyDescent="0.3">
      <c r="A2530" t="s">
        <v>369</v>
      </c>
      <c r="B2530" t="str">
        <v>SGA-PL-01-RG-05 Lista de chequeo de cumplimiento ambiental de proveedores (Sustancias quimicas, Saneamiento básico, Residuos peligrosos, RCD, CDA, Estaciones de servicio, Laboratorios - Cromatografia; entre otros)</v>
      </c>
      <c r="C2530">
        <v>0</v>
      </c>
      <c r="D2530" t="str">
        <f t="shared" si="43"/>
        <v>1</v>
      </c>
      <c r="E2530" t="s">
        <v>359</v>
      </c>
      <c r="F2530">
        <v>2025</v>
      </c>
    </row>
    <row r="2531" spans="1:6" x14ac:dyDescent="0.3">
      <c r="A2531" t="s">
        <v>369</v>
      </c>
      <c r="B2531" t="str">
        <v>Soportes del cumplimiento ambiental de cada proveedor</v>
      </c>
      <c r="C2531">
        <v>0</v>
      </c>
      <c r="D2531" t="str">
        <f t="shared" si="43"/>
        <v>1</v>
      </c>
      <c r="E2531" t="s">
        <v>359</v>
      </c>
      <c r="F2531">
        <v>2025</v>
      </c>
    </row>
    <row r="2532" spans="1:6" x14ac:dyDescent="0.3">
      <c r="A2532" t="s">
        <v>369</v>
      </c>
      <c r="B2532" t="str">
        <v>Seguimiento y Control Acciones Correctivas y Oportunidades de Mejora</v>
      </c>
      <c r="C2532">
        <v>0</v>
      </c>
      <c r="D2532" t="str">
        <f t="shared" si="43"/>
        <v>1</v>
      </c>
      <c r="E2532" t="s">
        <v>359</v>
      </c>
      <c r="F2532">
        <v>2025</v>
      </c>
    </row>
    <row r="2533" spans="1:6" x14ac:dyDescent="0.3">
      <c r="A2533" t="s">
        <v>369</v>
      </c>
      <c r="B2533" t="str">
        <v>Evidencias de cierre de hallazgo</v>
      </c>
      <c r="C2533">
        <v>0</v>
      </c>
      <c r="D2533" t="str">
        <f t="shared" si="43"/>
        <v>1</v>
      </c>
      <c r="E2533" t="s">
        <v>359</v>
      </c>
      <c r="F2533">
        <v>2025</v>
      </c>
    </row>
    <row r="2534" spans="1:6" x14ac:dyDescent="0.3">
      <c r="A2534" t="s">
        <v>369</v>
      </c>
      <c r="B2534" t="str">
        <v>Residuos</v>
      </c>
      <c r="C2534">
        <v>1</v>
      </c>
      <c r="D2534" t="str">
        <f t="shared" si="43"/>
        <v>0</v>
      </c>
      <c r="E2534" t="s">
        <v>359</v>
      </c>
      <c r="F2534">
        <v>2025</v>
      </c>
    </row>
    <row r="2535" spans="1:6" x14ac:dyDescent="0.3">
      <c r="A2535" t="s">
        <v>369</v>
      </c>
      <c r="B2535" t="str">
        <v>Emisiones y combustible</v>
      </c>
      <c r="C2535">
        <v>1</v>
      </c>
      <c r="D2535" t="str">
        <f t="shared" si="43"/>
        <v>0</v>
      </c>
      <c r="E2535" t="s">
        <v>359</v>
      </c>
      <c r="F2535">
        <v>2025</v>
      </c>
    </row>
    <row r="2536" spans="1:6" x14ac:dyDescent="0.3">
      <c r="A2536" t="s">
        <v>369</v>
      </c>
      <c r="B2536" t="str">
        <v>Saneamiento básico</v>
      </c>
      <c r="C2536">
        <v>0</v>
      </c>
      <c r="D2536" t="str">
        <f t="shared" si="43"/>
        <v>1</v>
      </c>
      <c r="E2536" t="s">
        <v>359</v>
      </c>
      <c r="F2536">
        <v>2025</v>
      </c>
    </row>
    <row r="2537" spans="1:6" x14ac:dyDescent="0.3">
      <c r="A2537" t="s">
        <v>369</v>
      </c>
      <c r="B2537" t="str">
        <v>Inspecciones</v>
      </c>
      <c r="C2537">
        <v>1</v>
      </c>
      <c r="D2537" t="str">
        <f t="shared" si="43"/>
        <v>0</v>
      </c>
      <c r="E2537" t="s">
        <v>359</v>
      </c>
      <c r="F2537">
        <v>2025</v>
      </c>
    </row>
    <row r="2538" spans="1:6" x14ac:dyDescent="0.3">
      <c r="A2538" t="s">
        <v>369</v>
      </c>
      <c r="B2538" t="str">
        <v>Practicas</v>
      </c>
      <c r="C2538">
        <v>0</v>
      </c>
      <c r="D2538" t="str">
        <f t="shared" si="43"/>
        <v>1</v>
      </c>
      <c r="E2538" t="s">
        <v>359</v>
      </c>
      <c r="F2538">
        <v>2025</v>
      </c>
    </row>
    <row r="2539" spans="1:6" x14ac:dyDescent="0.3">
      <c r="A2539" t="s">
        <v>369</v>
      </c>
      <c r="B2539" t="str">
        <v>Formaciones</v>
      </c>
      <c r="C2539">
        <v>0</v>
      </c>
      <c r="D2539" t="str">
        <f t="shared" si="43"/>
        <v>1</v>
      </c>
      <c r="E2539" t="s">
        <v>359</v>
      </c>
      <c r="F2539">
        <v>2025</v>
      </c>
    </row>
    <row r="2540" spans="1:6" x14ac:dyDescent="0.3">
      <c r="A2540" t="s">
        <v>369</v>
      </c>
      <c r="B2540" t="str" cm="1">
        <f t="array" ref="B2540:B2598">'EPSA CALI.'!C9:C67</f>
        <v>SIG-MG-01-RG-02 Matriz DOFA</v>
      </c>
      <c r="C2540" cm="1">
        <f t="array" ref="C2540:C2598">'EPSA CALI.'!K9:K67</f>
        <v>1</v>
      </c>
      <c r="D2540" t="str">
        <f t="shared" si="43"/>
        <v>0</v>
      </c>
      <c r="E2540" t="s">
        <v>361</v>
      </c>
      <c r="F2540">
        <v>2025</v>
      </c>
    </row>
    <row r="2541" spans="1:6" x14ac:dyDescent="0.3">
      <c r="A2541" t="s">
        <v>369</v>
      </c>
      <c r="B2541" t="str">
        <v>Matriz de partes interesadas</v>
      </c>
      <c r="C2541">
        <v>1</v>
      </c>
      <c r="D2541" t="str">
        <f t="shared" si="43"/>
        <v>0</v>
      </c>
      <c r="E2541" t="s">
        <v>361</v>
      </c>
      <c r="F2541">
        <v>2025</v>
      </c>
    </row>
    <row r="2542" spans="1:6" x14ac:dyDescent="0.3">
      <c r="A2542" t="s">
        <v>369</v>
      </c>
      <c r="B2542" t="str">
        <v>Matriz de riesgos y oportunidades</v>
      </c>
      <c r="C2542">
        <v>1</v>
      </c>
      <c r="D2542" t="str">
        <f t="shared" si="43"/>
        <v>0</v>
      </c>
      <c r="E2542" t="s">
        <v>361</v>
      </c>
      <c r="F2542">
        <v>2025</v>
      </c>
    </row>
    <row r="2543" spans="1:6" x14ac:dyDescent="0.3">
      <c r="A2543" t="s">
        <v>369</v>
      </c>
      <c r="B2543" t="str">
        <v>Matriz de identificación de aspectos e impactos ambientales</v>
      </c>
      <c r="C2543">
        <v>1</v>
      </c>
      <c r="D2543" t="str">
        <f t="shared" si="43"/>
        <v>0</v>
      </c>
      <c r="E2543" t="s">
        <v>361</v>
      </c>
      <c r="F2543">
        <v>2025</v>
      </c>
    </row>
    <row r="2544" spans="1:6" x14ac:dyDescent="0.3">
      <c r="A2544" t="s">
        <v>369</v>
      </c>
      <c r="B2544" t="str">
        <v>Divulgación de la Matriz de identificación de aspectos e impactos ambientales</v>
      </c>
      <c r="C2544">
        <v>1</v>
      </c>
      <c r="D2544" t="str">
        <f t="shared" si="43"/>
        <v>0</v>
      </c>
      <c r="E2544" t="s">
        <v>361</v>
      </c>
      <c r="F2544">
        <v>2025</v>
      </c>
    </row>
    <row r="2545" spans="1:6" x14ac:dyDescent="0.3">
      <c r="A2545" t="s">
        <v>369</v>
      </c>
      <c r="B2545" t="str">
        <v>Presupuesto para la implementación del Sistema de Gestión Ambiental</v>
      </c>
      <c r="C2545">
        <v>1</v>
      </c>
      <c r="D2545" t="str">
        <f t="shared" si="43"/>
        <v>0</v>
      </c>
      <c r="E2545" t="s">
        <v>361</v>
      </c>
      <c r="F2545">
        <v>2025</v>
      </c>
    </row>
    <row r="2546" spans="1:6" x14ac:dyDescent="0.3">
      <c r="A2546" t="s">
        <v>369</v>
      </c>
      <c r="B2546" t="str">
        <v>Matriz de comunicaciones externas</v>
      </c>
      <c r="C2546">
        <v>1</v>
      </c>
      <c r="D2546" t="str">
        <f t="shared" si="43"/>
        <v>0</v>
      </c>
      <c r="E2546" t="s">
        <v>361</v>
      </c>
      <c r="F2546">
        <v>2025</v>
      </c>
    </row>
    <row r="2547" spans="1:6" x14ac:dyDescent="0.3">
      <c r="A2547" t="s">
        <v>369</v>
      </c>
      <c r="B2547" t="str">
        <v>Verificación de las instalaciones del centro de acopio</v>
      </c>
      <c r="C2547">
        <v>1</v>
      </c>
      <c r="D2547" t="str">
        <f t="shared" si="43"/>
        <v>0</v>
      </c>
      <c r="E2547" t="s">
        <v>361</v>
      </c>
      <c r="F2547">
        <v>2025</v>
      </c>
    </row>
    <row r="2548" spans="1:6" x14ac:dyDescent="0.3">
      <c r="A2548" t="s">
        <v>369</v>
      </c>
      <c r="B2548" t="str">
        <v xml:space="preserve">Aforo de residuos ordinarios </v>
      </c>
      <c r="C2548">
        <v>1</v>
      </c>
      <c r="D2548" t="str">
        <f t="shared" si="43"/>
        <v>0</v>
      </c>
      <c r="E2548" t="s">
        <v>361</v>
      </c>
      <c r="F2548">
        <v>2025</v>
      </c>
    </row>
    <row r="2549" spans="1:6" x14ac:dyDescent="0.3">
      <c r="A2549" t="s">
        <v>369</v>
      </c>
      <c r="B2549" t="str">
        <v>Orden y aseo del centro de acopio</v>
      </c>
      <c r="C2549">
        <v>1</v>
      </c>
      <c r="D2549" t="str">
        <f t="shared" si="43"/>
        <v>0</v>
      </c>
      <c r="E2549" t="s">
        <v>361</v>
      </c>
      <c r="F2549">
        <v>2025</v>
      </c>
    </row>
    <row r="2550" spans="1:6" x14ac:dyDescent="0.3">
      <c r="A2550" t="s">
        <v>369</v>
      </c>
      <c r="B2550" t="str">
        <v>Recolección de residuos aprovechables (SGA-PM-01-RG-02 Venta de material reciclable y/o donación)</v>
      </c>
      <c r="C2550">
        <v>0</v>
      </c>
      <c r="D2550" t="str">
        <f t="shared" si="43"/>
        <v>1</v>
      </c>
      <c r="E2550" t="s">
        <v>361</v>
      </c>
      <c r="F2550">
        <v>2025</v>
      </c>
    </row>
    <row r="2551" spans="1:6" x14ac:dyDescent="0.3">
      <c r="A2551" t="s">
        <v>369</v>
      </c>
      <c r="B2551" t="str">
        <v xml:space="preserve">Licencias de empresas de recolección , transporte y disposición de residuos peligrosos </v>
      </c>
      <c r="C2551">
        <v>0</v>
      </c>
      <c r="D2551" t="str">
        <f t="shared" si="43"/>
        <v>1</v>
      </c>
      <c r="E2551" t="s">
        <v>361</v>
      </c>
      <c r="F2551">
        <v>2025</v>
      </c>
    </row>
    <row r="2552" spans="1:6" x14ac:dyDescent="0.3">
      <c r="A2552" t="s">
        <v>369</v>
      </c>
      <c r="B2552" t="str">
        <v>Recoleccción de residuos peligrosos (SGA-PL-02-RG-01 Entrega y verificación  de residuos peligrosos)</v>
      </c>
      <c r="C2552">
        <v>0</v>
      </c>
      <c r="D2552" t="str">
        <f t="shared" si="43"/>
        <v>1</v>
      </c>
      <c r="E2552" t="s">
        <v>361</v>
      </c>
      <c r="F2552">
        <v>2025</v>
      </c>
    </row>
    <row r="2553" spans="1:6" x14ac:dyDescent="0.3">
      <c r="A2553" t="s">
        <v>369</v>
      </c>
      <c r="B2553" t="str">
        <v>Manifiestos de carga</v>
      </c>
      <c r="C2553">
        <v>0</v>
      </c>
      <c r="D2553" t="str">
        <f t="shared" si="43"/>
        <v>1</v>
      </c>
      <c r="E2553" t="s">
        <v>361</v>
      </c>
      <c r="F2553">
        <v>2025</v>
      </c>
    </row>
    <row r="2554" spans="1:6" x14ac:dyDescent="0.3">
      <c r="A2554" t="s">
        <v>369</v>
      </c>
      <c r="B2554" t="str">
        <v xml:space="preserve">Recolección de aguas residuales de baños portatiles </v>
      </c>
      <c r="C2554">
        <v>0</v>
      </c>
      <c r="D2554" t="str">
        <f t="shared" si="43"/>
        <v>1</v>
      </c>
      <c r="E2554" t="s">
        <v>361</v>
      </c>
      <c r="F2554">
        <v>2025</v>
      </c>
    </row>
    <row r="2555" spans="1:6" x14ac:dyDescent="0.3">
      <c r="A2555" t="s">
        <v>369</v>
      </c>
      <c r="B2555" t="str">
        <v>Actualización del registro SGA-PM-01-RG-01 Control de generación y disposición de residuos</v>
      </c>
      <c r="C2555">
        <v>1</v>
      </c>
      <c r="D2555" t="str">
        <f t="shared" si="43"/>
        <v>0</v>
      </c>
      <c r="E2555" t="s">
        <v>361</v>
      </c>
      <c r="F2555">
        <v>2025</v>
      </c>
    </row>
    <row r="2556" spans="1:6" x14ac:dyDescent="0.3">
      <c r="A2556" t="s">
        <v>369</v>
      </c>
      <c r="B2556" t="str">
        <v xml:space="preserve">Licencias y certificados de disposición final de los talleres que realizan mantenimiento a los vehiculos </v>
      </c>
      <c r="C2556">
        <v>0</v>
      </c>
      <c r="D2556" t="str">
        <f t="shared" si="43"/>
        <v>1</v>
      </c>
      <c r="E2556" t="s">
        <v>361</v>
      </c>
      <c r="F2556">
        <v>2025</v>
      </c>
    </row>
    <row r="2557" spans="1:6" x14ac:dyDescent="0.3">
      <c r="A2557" t="s">
        <v>369</v>
      </c>
      <c r="B2557" t="str">
        <v>Control de plagas (roedores)</v>
      </c>
      <c r="C2557">
        <v>0</v>
      </c>
      <c r="D2557" t="str">
        <f t="shared" si="43"/>
        <v>1</v>
      </c>
      <c r="E2557" t="s">
        <v>361</v>
      </c>
      <c r="F2557">
        <v>2025</v>
      </c>
    </row>
    <row r="2558" spans="1:6" x14ac:dyDescent="0.3">
      <c r="A2558" t="s">
        <v>369</v>
      </c>
      <c r="B2558" t="str">
        <v>Fumigación general (Vectores)</v>
      </c>
      <c r="C2558">
        <v>0</v>
      </c>
      <c r="D2558" t="str">
        <f t="shared" si="43"/>
        <v>1</v>
      </c>
      <c r="E2558" t="s">
        <v>361</v>
      </c>
      <c r="F2558">
        <v>2025</v>
      </c>
    </row>
    <row r="2559" spans="1:6" x14ac:dyDescent="0.3">
      <c r="A2559" t="s">
        <v>369</v>
      </c>
      <c r="B2559" t="str">
        <v>Lavado de tanques</v>
      </c>
      <c r="C2559">
        <v>0</v>
      </c>
      <c r="D2559" t="str">
        <f t="shared" si="43"/>
        <v>1</v>
      </c>
      <c r="E2559" t="s">
        <v>361</v>
      </c>
      <c r="F2559">
        <v>2025</v>
      </c>
    </row>
    <row r="2560" spans="1:6" x14ac:dyDescent="0.3">
      <c r="A2560" t="s">
        <v>369</v>
      </c>
      <c r="B2560" t="str">
        <v>Análisis e informe de agua potable (Laboratorio acreditado por el IDEAM)</v>
      </c>
      <c r="C2560">
        <v>0</v>
      </c>
      <c r="D2560" t="str">
        <f t="shared" si="43"/>
        <v>1</v>
      </c>
      <c r="E2560" t="s">
        <v>361</v>
      </c>
      <c r="F2560">
        <v>2025</v>
      </c>
    </row>
    <row r="2561" spans="1:6" x14ac:dyDescent="0.3">
      <c r="A2561" t="s">
        <v>369</v>
      </c>
      <c r="B2561" t="str">
        <v>Mantenimiento de los filtros de agua de las instalaciones de la sede</v>
      </c>
      <c r="C2561">
        <v>0</v>
      </c>
      <c r="D2561" t="str">
        <f t="shared" si="43"/>
        <v>1</v>
      </c>
      <c r="E2561" t="s">
        <v>361</v>
      </c>
      <c r="F2561">
        <v>2025</v>
      </c>
    </row>
    <row r="2562" spans="1:6" x14ac:dyDescent="0.3">
      <c r="A2562" t="s">
        <v>369</v>
      </c>
      <c r="B2562" t="str">
        <v>Proyectos para la disminuación del impacto ambiental</v>
      </c>
      <c r="C2562">
        <v>0</v>
      </c>
      <c r="D2562" t="str">
        <f t="shared" si="43"/>
        <v>1</v>
      </c>
      <c r="E2562" t="s">
        <v>361</v>
      </c>
      <c r="F2562">
        <v>2025</v>
      </c>
    </row>
    <row r="2563" spans="1:6" x14ac:dyDescent="0.3">
      <c r="A2563" t="s">
        <v>369</v>
      </c>
      <c r="B2563" t="str">
        <v>Campañas de toma de conciencia en el contrato</v>
      </c>
      <c r="C2563">
        <v>0</v>
      </c>
      <c r="D2563" t="str">
        <f t="shared" ref="D2563:D2623" si="44">IF(C2563=1,"0","1")</f>
        <v>1</v>
      </c>
      <c r="E2563" t="s">
        <v>361</v>
      </c>
      <c r="F2563">
        <v>2025</v>
      </c>
    </row>
    <row r="2564" spans="1:6" x14ac:dyDescent="0.3">
      <c r="A2564" t="s">
        <v>369</v>
      </c>
      <c r="B2564" t="str">
        <v>Charlas o divulgaciones en temas ambientales</v>
      </c>
      <c r="C2564">
        <v>1</v>
      </c>
      <c r="D2564" t="str">
        <f t="shared" si="44"/>
        <v>0</v>
      </c>
      <c r="E2564" t="s">
        <v>361</v>
      </c>
      <c r="F2564">
        <v>2025</v>
      </c>
    </row>
    <row r="2565" spans="1:6" x14ac:dyDescent="0.3">
      <c r="A2565" t="s">
        <v>369</v>
      </c>
      <c r="B2565" t="str">
        <v>Verificación de las revisiones tecnicomecanica de los vehiculos</v>
      </c>
      <c r="C2565">
        <v>1</v>
      </c>
      <c r="D2565" t="str">
        <f t="shared" si="44"/>
        <v>0</v>
      </c>
      <c r="E2565" t="s">
        <v>361</v>
      </c>
      <c r="F2565">
        <v>2025</v>
      </c>
    </row>
    <row r="2566" spans="1:6" x14ac:dyDescent="0.3">
      <c r="A2566" t="s">
        <v>369</v>
      </c>
      <c r="B2566" t="str">
        <v>Verificaciones de las revisiones tecnicomecanicas de las motos</v>
      </c>
      <c r="C2566">
        <v>1</v>
      </c>
      <c r="D2566" t="str">
        <f t="shared" si="44"/>
        <v>0</v>
      </c>
      <c r="E2566" t="s">
        <v>361</v>
      </c>
      <c r="F2566">
        <v>2025</v>
      </c>
    </row>
    <row r="2567" spans="1:6" x14ac:dyDescent="0.3">
      <c r="A2567" t="s">
        <v>369</v>
      </c>
      <c r="B2567" t="str">
        <v>Revisión de la información en la plataforma CAMPRO</v>
      </c>
      <c r="C2567">
        <v>1</v>
      </c>
      <c r="D2567" t="str">
        <f t="shared" si="44"/>
        <v>0</v>
      </c>
      <c r="E2567" t="s">
        <v>361</v>
      </c>
      <c r="F2567">
        <v>2025</v>
      </c>
    </row>
    <row r="2568" spans="1:6" x14ac:dyDescent="0.3">
      <c r="A2568" t="s">
        <v>369</v>
      </c>
      <c r="B2568" t="str">
        <v>Certificación ambiental para la habilitación de centros de diagnostico automotor - CDA</v>
      </c>
      <c r="C2568">
        <v>0</v>
      </c>
      <c r="D2568" t="str">
        <f t="shared" si="44"/>
        <v>1</v>
      </c>
      <c r="E2568" t="s">
        <v>361</v>
      </c>
      <c r="F2568">
        <v>2025</v>
      </c>
    </row>
    <row r="2569" spans="1:6" x14ac:dyDescent="0.3">
      <c r="A2569" t="s">
        <v>369</v>
      </c>
      <c r="B2569" t="str">
        <v>Combustibles</v>
      </c>
      <c r="C2569">
        <v>0</v>
      </c>
      <c r="D2569" t="str">
        <f t="shared" si="44"/>
        <v>1</v>
      </c>
      <c r="E2569" t="s">
        <v>361</v>
      </c>
      <c r="F2569">
        <v>2025</v>
      </c>
    </row>
    <row r="2570" spans="1:6" x14ac:dyDescent="0.3">
      <c r="A2570" t="s">
        <v>369</v>
      </c>
      <c r="B2570" t="str">
        <v>SSL-PM-02-RG-01 Matriz de Identificación sustancia quimica</v>
      </c>
      <c r="C2570">
        <v>1</v>
      </c>
      <c r="D2570" t="str">
        <f t="shared" si="44"/>
        <v>0</v>
      </c>
      <c r="E2570" t="s">
        <v>361</v>
      </c>
      <c r="F2570">
        <v>2025</v>
      </c>
    </row>
    <row r="2571" spans="1:6" x14ac:dyDescent="0.3">
      <c r="A2571" t="s">
        <v>369</v>
      </c>
      <c r="B2571" t="str">
        <v>Matriz de compatibilidad de acuerdo a las sustancias quimicas que se manejan</v>
      </c>
      <c r="C2571">
        <v>1</v>
      </c>
      <c r="D2571" t="str">
        <f t="shared" si="44"/>
        <v>0</v>
      </c>
      <c r="E2571" t="s">
        <v>361</v>
      </c>
      <c r="F2571">
        <v>2025</v>
      </c>
    </row>
    <row r="2572" spans="1:6" x14ac:dyDescent="0.3">
      <c r="A2572" t="s">
        <v>369</v>
      </c>
      <c r="B2572" t="str">
        <v>Verificación del almacenamiento de las sustancias quimicas de acuerdo al Sistema Globalmente Armonizado (Registro fotografico)</v>
      </c>
      <c r="C2572">
        <v>0</v>
      </c>
      <c r="D2572" t="str">
        <f t="shared" si="44"/>
        <v>1</v>
      </c>
      <c r="E2572" t="s">
        <v>361</v>
      </c>
      <c r="F2572">
        <v>2025</v>
      </c>
    </row>
    <row r="2573" spans="1:6" x14ac:dyDescent="0.3">
      <c r="A2573" t="s">
        <v>369</v>
      </c>
      <c r="B2573" t="str">
        <v>SSL-PM-02-RG-02 Etiquetado de las sustancias quimicas en la sede del proyecto (Servicios generales, almacen, TI, entre otras). (Registro fotografico)</v>
      </c>
      <c r="C2573">
        <v>0</v>
      </c>
      <c r="D2573" t="str">
        <f t="shared" si="44"/>
        <v>1</v>
      </c>
      <c r="E2573" t="s">
        <v>361</v>
      </c>
      <c r="F2573">
        <v>2025</v>
      </c>
    </row>
    <row r="2574" spans="1:6" x14ac:dyDescent="0.3">
      <c r="A2574" t="s">
        <v>369</v>
      </c>
      <c r="B2574" t="str">
        <v>Fichas de seguridad que se utilizan en el proyecto (Resolución 773 de 2021 - Decreto 1496 del 2018  y que cumplan de acuerdo a la NTC 4435)</v>
      </c>
      <c r="C2574">
        <v>1</v>
      </c>
      <c r="D2574" t="str">
        <f t="shared" si="44"/>
        <v>0</v>
      </c>
      <c r="E2574" t="s">
        <v>361</v>
      </c>
      <c r="F2574">
        <v>2025</v>
      </c>
    </row>
    <row r="2575" spans="1:6" x14ac:dyDescent="0.3">
      <c r="A2575" t="s">
        <v>369</v>
      </c>
      <c r="B2575" t="str">
        <v xml:space="preserve">SSL-PM-02-RG-02 Etiquetado de las sustancias quimicas en los vehiculos del proyecto  </v>
      </c>
      <c r="C2575">
        <v>0</v>
      </c>
      <c r="D2575" t="str">
        <f t="shared" si="44"/>
        <v>1</v>
      </c>
      <c r="E2575" t="s">
        <v>361</v>
      </c>
      <c r="F2575">
        <v>2025</v>
      </c>
    </row>
    <row r="2576" spans="1:6" x14ac:dyDescent="0.3">
      <c r="A2576" t="s">
        <v>369</v>
      </c>
      <c r="B2576" t="str">
        <v>SSL-PM-02-RG-03 Tarjeta de emergencia (para el transporte de sustancias quimicas)</v>
      </c>
      <c r="C2576">
        <v>0</v>
      </c>
      <c r="D2576" t="str">
        <f t="shared" si="44"/>
        <v>1</v>
      </c>
      <c r="E2576" t="s">
        <v>361</v>
      </c>
      <c r="F2576">
        <v>2025</v>
      </c>
    </row>
    <row r="2577" spans="1:6" x14ac:dyDescent="0.3">
      <c r="A2577" t="s">
        <v>369</v>
      </c>
      <c r="B2577" t="str">
        <v>Cumplimiento al rotulado de los vehiculos que transportan sustancias (Decreto 1609/2002)</v>
      </c>
      <c r="C2577">
        <v>0</v>
      </c>
      <c r="D2577" t="str">
        <f t="shared" si="44"/>
        <v>1</v>
      </c>
      <c r="E2577" t="s">
        <v>361</v>
      </c>
      <c r="F2577">
        <v>2025</v>
      </c>
    </row>
    <row r="2578" spans="1:6" x14ac:dyDescent="0.3">
      <c r="A2578" t="s">
        <v>369</v>
      </c>
      <c r="B2578" t="str">
        <v>SSL-PM-14-RG-05 Guion para el desarrollo del simulacro</v>
      </c>
      <c r="C2578">
        <v>0</v>
      </c>
      <c r="D2578" t="str">
        <f t="shared" si="44"/>
        <v>1</v>
      </c>
      <c r="E2578" t="s">
        <v>361</v>
      </c>
      <c r="F2578">
        <v>2025</v>
      </c>
    </row>
    <row r="2579" spans="1:6" x14ac:dyDescent="0.3">
      <c r="A2579" t="s">
        <v>369</v>
      </c>
      <c r="B2579" t="str">
        <v>SGA-PR-02-RG-03 Informe de simulacro de emergencias ambientales.</v>
      </c>
      <c r="C2579">
        <v>0</v>
      </c>
      <c r="D2579" t="str">
        <f t="shared" si="44"/>
        <v>1</v>
      </c>
      <c r="E2579" t="s">
        <v>361</v>
      </c>
      <c r="F2579">
        <v>2025</v>
      </c>
    </row>
    <row r="2580" spans="1:6" x14ac:dyDescent="0.3">
      <c r="A2580" t="s">
        <v>369</v>
      </c>
      <c r="B2580" t="str">
        <v>Documento donde se establece los PONS aplicables al contrato</v>
      </c>
      <c r="C2580">
        <v>0</v>
      </c>
      <c r="D2580" t="str">
        <f t="shared" si="44"/>
        <v>1</v>
      </c>
      <c r="E2580" t="s">
        <v>361</v>
      </c>
      <c r="F2580">
        <v>2025</v>
      </c>
    </row>
    <row r="2581" spans="1:6" x14ac:dyDescent="0.3">
      <c r="A2581" t="s">
        <v>369</v>
      </c>
      <c r="B2581" t="str">
        <v>SGA-PR-02-RG-02 Investigación de causalidad de emergencias ambientales</v>
      </c>
      <c r="C2581">
        <v>0</v>
      </c>
      <c r="D2581" t="str">
        <f t="shared" si="44"/>
        <v>1</v>
      </c>
      <c r="E2581" t="s">
        <v>361</v>
      </c>
      <c r="F2581">
        <v>2025</v>
      </c>
    </row>
    <row r="2582" spans="1:6" x14ac:dyDescent="0.3">
      <c r="A2582" t="s">
        <v>369</v>
      </c>
      <c r="B2582" t="str">
        <v>SGA-PR-02-RG-04 Base de incidentes ambientales</v>
      </c>
      <c r="C2582">
        <v>0</v>
      </c>
      <c r="D2582" t="str">
        <f t="shared" si="44"/>
        <v>1</v>
      </c>
      <c r="E2582" t="s">
        <v>361</v>
      </c>
      <c r="F2582">
        <v>2025</v>
      </c>
    </row>
    <row r="2583" spans="1:6" x14ac:dyDescent="0.3">
      <c r="A2583" t="s">
        <v>369</v>
      </c>
      <c r="B2583" t="str">
        <v>Inducción y reinducción</v>
      </c>
      <c r="C2583">
        <v>0</v>
      </c>
      <c r="D2583" t="str">
        <f t="shared" si="44"/>
        <v>1</v>
      </c>
      <c r="E2583" t="s">
        <v>361</v>
      </c>
      <c r="F2583">
        <v>2025</v>
      </c>
    </row>
    <row r="2584" spans="1:6" x14ac:dyDescent="0.3">
      <c r="A2584" t="s">
        <v>369</v>
      </c>
      <c r="B2584" t="str">
        <v>Inspecciones ambiental en terreno</v>
      </c>
      <c r="C2584">
        <v>1</v>
      </c>
      <c r="D2584" t="str">
        <f t="shared" si="44"/>
        <v>0</v>
      </c>
      <c r="E2584" t="s">
        <v>361</v>
      </c>
      <c r="F2584">
        <v>2025</v>
      </c>
    </row>
    <row r="2585" spans="1:6" x14ac:dyDescent="0.3">
      <c r="A2585" t="s">
        <v>369</v>
      </c>
      <c r="B2585" t="str">
        <v>Inspecciones de kit de derrames</v>
      </c>
      <c r="C2585">
        <v>1</v>
      </c>
      <c r="D2585" t="str">
        <f t="shared" si="44"/>
        <v>0</v>
      </c>
      <c r="E2585" t="s">
        <v>361</v>
      </c>
      <c r="F2585">
        <v>2025</v>
      </c>
    </row>
    <row r="2586" spans="1:6" x14ac:dyDescent="0.3">
      <c r="A2586" t="s">
        <v>369</v>
      </c>
      <c r="B2586" t="str">
        <v>Inspecciones localivas ambientales</v>
      </c>
      <c r="C2586">
        <v>1</v>
      </c>
      <c r="D2586" t="str">
        <f t="shared" si="44"/>
        <v>0</v>
      </c>
      <c r="E2586" t="s">
        <v>361</v>
      </c>
      <c r="F2586">
        <v>2025</v>
      </c>
    </row>
    <row r="2587" spans="1:6" x14ac:dyDescent="0.3">
      <c r="A2587" t="s">
        <v>369</v>
      </c>
      <c r="B2587" t="str">
        <v>Informe del desempeño ambiental del contrato (Indicadores, practicas sostenibles, hallazgos, entre otros)</v>
      </c>
      <c r="C2587">
        <v>0</v>
      </c>
      <c r="D2587" t="str">
        <f t="shared" si="44"/>
        <v>1</v>
      </c>
      <c r="E2587" t="s">
        <v>361</v>
      </c>
      <c r="F2587">
        <v>2025</v>
      </c>
    </row>
    <row r="2588" spans="1:6" x14ac:dyDescent="0.3">
      <c r="A2588" t="s">
        <v>369</v>
      </c>
      <c r="B2588" t="str">
        <v>Comunicación del desempeño ambiental a colaboradores</v>
      </c>
      <c r="C2588">
        <v>0</v>
      </c>
      <c r="D2588" t="str">
        <f t="shared" si="44"/>
        <v>1</v>
      </c>
      <c r="E2588" t="s">
        <v>361</v>
      </c>
      <c r="F2588">
        <v>2025</v>
      </c>
    </row>
    <row r="2589" spans="1:6" x14ac:dyDescent="0.3">
      <c r="A2589" t="s">
        <v>369</v>
      </c>
      <c r="B2589" t="str">
        <v>SGA-PL-01-RG-05 Lista de chequeo de cumplimiento ambiental de proveedores (Sustancias quimicas, Saneamiento básico, Residuos peligrosos, RCD, CDA, Estaciones de servicio, Laboratorios - Cromatografia; entre otros)</v>
      </c>
      <c r="C2589">
        <v>0</v>
      </c>
      <c r="D2589" t="str">
        <f t="shared" si="44"/>
        <v>1</v>
      </c>
      <c r="E2589" t="s">
        <v>361</v>
      </c>
      <c r="F2589">
        <v>2025</v>
      </c>
    </row>
    <row r="2590" spans="1:6" x14ac:dyDescent="0.3">
      <c r="A2590" t="s">
        <v>369</v>
      </c>
      <c r="B2590" t="str">
        <v>Soportes del cumplimiento ambiental de cada proveedor</v>
      </c>
      <c r="C2590">
        <v>0</v>
      </c>
      <c r="D2590" t="str">
        <f t="shared" si="44"/>
        <v>1</v>
      </c>
      <c r="E2590" t="s">
        <v>361</v>
      </c>
      <c r="F2590">
        <v>2025</v>
      </c>
    </row>
    <row r="2591" spans="1:6" x14ac:dyDescent="0.3">
      <c r="A2591" t="s">
        <v>369</v>
      </c>
      <c r="B2591" t="str">
        <v>Seguimiento y Control Acciones Correctivas y Oportunidades de Mejora</v>
      </c>
      <c r="C2591">
        <v>0</v>
      </c>
      <c r="D2591" t="str">
        <f t="shared" si="44"/>
        <v>1</v>
      </c>
      <c r="E2591" t="s">
        <v>361</v>
      </c>
      <c r="F2591">
        <v>2025</v>
      </c>
    </row>
    <row r="2592" spans="1:6" x14ac:dyDescent="0.3">
      <c r="A2592" t="s">
        <v>369</v>
      </c>
      <c r="B2592" t="str">
        <v>Evidencias de cierre de hallazgo</v>
      </c>
      <c r="C2592">
        <v>0</v>
      </c>
      <c r="D2592" t="str">
        <f t="shared" si="44"/>
        <v>1</v>
      </c>
      <c r="E2592" t="s">
        <v>361</v>
      </c>
      <c r="F2592">
        <v>2025</v>
      </c>
    </row>
    <row r="2593" spans="1:6" x14ac:dyDescent="0.3">
      <c r="A2593" t="s">
        <v>369</v>
      </c>
      <c r="B2593" t="str">
        <v>Residuos</v>
      </c>
      <c r="C2593">
        <v>1</v>
      </c>
      <c r="D2593" t="str">
        <f t="shared" si="44"/>
        <v>0</v>
      </c>
      <c r="E2593" t="s">
        <v>361</v>
      </c>
      <c r="F2593">
        <v>2025</v>
      </c>
    </row>
    <row r="2594" spans="1:6" x14ac:dyDescent="0.3">
      <c r="A2594" t="s">
        <v>369</v>
      </c>
      <c r="B2594" t="str">
        <v>Emisiones y combustible</v>
      </c>
      <c r="C2594">
        <v>1</v>
      </c>
      <c r="D2594" t="str">
        <f t="shared" si="44"/>
        <v>0</v>
      </c>
      <c r="E2594" t="s">
        <v>361</v>
      </c>
      <c r="F2594">
        <v>2025</v>
      </c>
    </row>
    <row r="2595" spans="1:6" x14ac:dyDescent="0.3">
      <c r="A2595" t="s">
        <v>369</v>
      </c>
      <c r="B2595" t="str">
        <v>Saneamiento básico</v>
      </c>
      <c r="C2595">
        <v>1</v>
      </c>
      <c r="D2595" t="str">
        <f t="shared" si="44"/>
        <v>0</v>
      </c>
      <c r="E2595" t="s">
        <v>361</v>
      </c>
      <c r="F2595">
        <v>2025</v>
      </c>
    </row>
    <row r="2596" spans="1:6" x14ac:dyDescent="0.3">
      <c r="A2596" t="s">
        <v>369</v>
      </c>
      <c r="B2596" t="str">
        <v>Inspecciones</v>
      </c>
      <c r="C2596">
        <v>1</v>
      </c>
      <c r="D2596" t="str">
        <f t="shared" si="44"/>
        <v>0</v>
      </c>
      <c r="E2596" t="s">
        <v>361</v>
      </c>
      <c r="F2596">
        <v>2025</v>
      </c>
    </row>
    <row r="2597" spans="1:6" x14ac:dyDescent="0.3">
      <c r="A2597" t="s">
        <v>369</v>
      </c>
      <c r="B2597" t="str">
        <v>Practicas</v>
      </c>
      <c r="C2597">
        <v>0</v>
      </c>
      <c r="D2597" t="str">
        <f t="shared" si="44"/>
        <v>1</v>
      </c>
      <c r="E2597" t="s">
        <v>361</v>
      </c>
      <c r="F2597">
        <v>2025</v>
      </c>
    </row>
    <row r="2598" spans="1:6" x14ac:dyDescent="0.3">
      <c r="A2598" t="s">
        <v>369</v>
      </c>
      <c r="B2598" t="str">
        <v>Formaciones</v>
      </c>
      <c r="C2598">
        <v>0</v>
      </c>
      <c r="D2598" t="str">
        <f t="shared" si="44"/>
        <v>1</v>
      </c>
      <c r="E2598" t="s">
        <v>361</v>
      </c>
      <c r="F2598">
        <v>2025</v>
      </c>
    </row>
    <row r="2599" spans="1:6" x14ac:dyDescent="0.3">
      <c r="A2599" t="s">
        <v>369</v>
      </c>
      <c r="B2599" t="str" cm="1">
        <f t="array" ref="B2599:B2657">'EPSA CALI.'!C9:C67</f>
        <v>SIG-MG-01-RG-02 Matriz DOFA</v>
      </c>
      <c r="C2599" cm="1">
        <f t="array" ref="C2599:C2657">'EPSA CALI.'!L9:L67</f>
        <v>1</v>
      </c>
      <c r="D2599" t="str">
        <f t="shared" si="44"/>
        <v>0</v>
      </c>
      <c r="E2599" t="s">
        <v>362</v>
      </c>
      <c r="F2599">
        <v>2025</v>
      </c>
    </row>
    <row r="2600" spans="1:6" x14ac:dyDescent="0.3">
      <c r="A2600" t="s">
        <v>369</v>
      </c>
      <c r="B2600" t="str">
        <v>Matriz de partes interesadas</v>
      </c>
      <c r="C2600">
        <v>1</v>
      </c>
      <c r="D2600" t="str">
        <f t="shared" si="44"/>
        <v>0</v>
      </c>
      <c r="E2600" t="s">
        <v>362</v>
      </c>
      <c r="F2600">
        <v>2025</v>
      </c>
    </row>
    <row r="2601" spans="1:6" x14ac:dyDescent="0.3">
      <c r="A2601" t="s">
        <v>369</v>
      </c>
      <c r="B2601" t="str">
        <v>Matriz de riesgos y oportunidades</v>
      </c>
      <c r="C2601">
        <v>1</v>
      </c>
      <c r="D2601" t="str">
        <f t="shared" si="44"/>
        <v>0</v>
      </c>
      <c r="E2601" t="s">
        <v>362</v>
      </c>
      <c r="F2601">
        <v>2025</v>
      </c>
    </row>
    <row r="2602" spans="1:6" x14ac:dyDescent="0.3">
      <c r="A2602" t="s">
        <v>369</v>
      </c>
      <c r="B2602" t="str">
        <v>Matriz de identificación de aspectos e impactos ambientales</v>
      </c>
      <c r="C2602">
        <v>1</v>
      </c>
      <c r="D2602" t="str">
        <f t="shared" si="44"/>
        <v>0</v>
      </c>
      <c r="E2602" t="s">
        <v>362</v>
      </c>
      <c r="F2602">
        <v>2025</v>
      </c>
    </row>
    <row r="2603" spans="1:6" x14ac:dyDescent="0.3">
      <c r="A2603" t="s">
        <v>369</v>
      </c>
      <c r="B2603" t="str">
        <v>Divulgación de la Matriz de identificación de aspectos e impactos ambientales</v>
      </c>
      <c r="C2603">
        <v>1</v>
      </c>
      <c r="D2603" t="str">
        <f t="shared" si="44"/>
        <v>0</v>
      </c>
      <c r="E2603" t="s">
        <v>362</v>
      </c>
      <c r="F2603">
        <v>2025</v>
      </c>
    </row>
    <row r="2604" spans="1:6" x14ac:dyDescent="0.3">
      <c r="A2604" t="s">
        <v>369</v>
      </c>
      <c r="B2604" t="str">
        <v>Presupuesto para la implementación del Sistema de Gestión Ambiental</v>
      </c>
      <c r="C2604">
        <v>1</v>
      </c>
      <c r="D2604" t="str">
        <f t="shared" si="44"/>
        <v>0</v>
      </c>
      <c r="E2604" t="s">
        <v>362</v>
      </c>
      <c r="F2604">
        <v>2025</v>
      </c>
    </row>
    <row r="2605" spans="1:6" x14ac:dyDescent="0.3">
      <c r="A2605" t="s">
        <v>369</v>
      </c>
      <c r="B2605" t="str">
        <v>Matriz de comunicaciones externas</v>
      </c>
      <c r="C2605">
        <v>1</v>
      </c>
      <c r="D2605" t="str">
        <f t="shared" si="44"/>
        <v>0</v>
      </c>
      <c r="E2605" t="s">
        <v>362</v>
      </c>
      <c r="F2605">
        <v>2025</v>
      </c>
    </row>
    <row r="2606" spans="1:6" x14ac:dyDescent="0.3">
      <c r="A2606" t="s">
        <v>369</v>
      </c>
      <c r="B2606" t="str">
        <v>Verificación de las instalaciones del centro de acopio</v>
      </c>
      <c r="C2606">
        <v>1</v>
      </c>
      <c r="D2606" t="str">
        <f t="shared" si="44"/>
        <v>0</v>
      </c>
      <c r="E2606" t="s">
        <v>362</v>
      </c>
      <c r="F2606">
        <v>2025</v>
      </c>
    </row>
    <row r="2607" spans="1:6" x14ac:dyDescent="0.3">
      <c r="A2607" t="s">
        <v>369</v>
      </c>
      <c r="B2607" t="str">
        <v xml:space="preserve">Aforo de residuos ordinarios </v>
      </c>
      <c r="C2607">
        <v>1</v>
      </c>
      <c r="D2607" t="str">
        <f t="shared" si="44"/>
        <v>0</v>
      </c>
      <c r="E2607" t="s">
        <v>362</v>
      </c>
      <c r="F2607">
        <v>2025</v>
      </c>
    </row>
    <row r="2608" spans="1:6" x14ac:dyDescent="0.3">
      <c r="A2608" t="s">
        <v>369</v>
      </c>
      <c r="B2608" t="str">
        <v>Orden y aseo del centro de acopio</v>
      </c>
      <c r="C2608">
        <v>1</v>
      </c>
      <c r="D2608" t="str">
        <f t="shared" si="44"/>
        <v>0</v>
      </c>
      <c r="E2608" t="s">
        <v>362</v>
      </c>
      <c r="F2608">
        <v>2025</v>
      </c>
    </row>
    <row r="2609" spans="1:6" x14ac:dyDescent="0.3">
      <c r="A2609" t="s">
        <v>369</v>
      </c>
      <c r="B2609" t="str">
        <v>Recolección de residuos aprovechables (SGA-PM-01-RG-02 Venta de material reciclable y/o donación)</v>
      </c>
      <c r="C2609">
        <v>0</v>
      </c>
      <c r="D2609" t="str">
        <f t="shared" si="44"/>
        <v>1</v>
      </c>
      <c r="E2609" t="s">
        <v>362</v>
      </c>
      <c r="F2609">
        <v>2025</v>
      </c>
    </row>
    <row r="2610" spans="1:6" x14ac:dyDescent="0.3">
      <c r="A2610" t="s">
        <v>369</v>
      </c>
      <c r="B2610" t="str">
        <v xml:space="preserve">Licencias de empresas de recolección , transporte y disposición de residuos peligrosos </v>
      </c>
      <c r="C2610">
        <v>0</v>
      </c>
      <c r="D2610" t="str">
        <f t="shared" si="44"/>
        <v>1</v>
      </c>
      <c r="E2610" t="s">
        <v>362</v>
      </c>
      <c r="F2610">
        <v>2025</v>
      </c>
    </row>
    <row r="2611" spans="1:6" x14ac:dyDescent="0.3">
      <c r="A2611" t="s">
        <v>369</v>
      </c>
      <c r="B2611" t="str">
        <v>Recoleccción de residuos peligrosos (SGA-PL-02-RG-01 Entrega y verificación  de residuos peligrosos)</v>
      </c>
      <c r="C2611">
        <v>0</v>
      </c>
      <c r="D2611" t="str">
        <f t="shared" si="44"/>
        <v>1</v>
      </c>
      <c r="E2611" t="s">
        <v>362</v>
      </c>
      <c r="F2611">
        <v>2025</v>
      </c>
    </row>
    <row r="2612" spans="1:6" x14ac:dyDescent="0.3">
      <c r="A2612" t="s">
        <v>369</v>
      </c>
      <c r="B2612" t="str">
        <v>Manifiestos de carga</v>
      </c>
      <c r="C2612">
        <v>0</v>
      </c>
      <c r="D2612" t="str">
        <f t="shared" si="44"/>
        <v>1</v>
      </c>
      <c r="E2612" t="s">
        <v>362</v>
      </c>
      <c r="F2612">
        <v>2025</v>
      </c>
    </row>
    <row r="2613" spans="1:6" x14ac:dyDescent="0.3">
      <c r="A2613" t="s">
        <v>369</v>
      </c>
      <c r="B2613" t="str">
        <v xml:space="preserve">Recolección de aguas residuales de baños portatiles </v>
      </c>
      <c r="C2613">
        <v>0</v>
      </c>
      <c r="D2613" t="str">
        <f t="shared" si="44"/>
        <v>1</v>
      </c>
      <c r="E2613" t="s">
        <v>362</v>
      </c>
      <c r="F2613">
        <v>2025</v>
      </c>
    </row>
    <row r="2614" spans="1:6" x14ac:dyDescent="0.3">
      <c r="A2614" t="s">
        <v>369</v>
      </c>
      <c r="B2614" t="str">
        <v>Actualización del registro SGA-PM-01-RG-01 Control de generación y disposición de residuos</v>
      </c>
      <c r="C2614">
        <v>1</v>
      </c>
      <c r="D2614" t="str">
        <f t="shared" si="44"/>
        <v>0</v>
      </c>
      <c r="E2614" t="s">
        <v>362</v>
      </c>
      <c r="F2614">
        <v>2025</v>
      </c>
    </row>
    <row r="2615" spans="1:6" x14ac:dyDescent="0.3">
      <c r="A2615" t="s">
        <v>369</v>
      </c>
      <c r="B2615" t="str">
        <v xml:space="preserve">Licencias y certificados de disposición final de los talleres que realizan mantenimiento a los vehiculos </v>
      </c>
      <c r="C2615">
        <v>0</v>
      </c>
      <c r="D2615" t="str">
        <f t="shared" si="44"/>
        <v>1</v>
      </c>
      <c r="E2615" t="s">
        <v>362</v>
      </c>
      <c r="F2615">
        <v>2025</v>
      </c>
    </row>
    <row r="2616" spans="1:6" x14ac:dyDescent="0.3">
      <c r="A2616" t="s">
        <v>369</v>
      </c>
      <c r="B2616" t="str">
        <v>Control de plagas (roedores)</v>
      </c>
      <c r="C2616">
        <v>1</v>
      </c>
      <c r="D2616" t="str">
        <f t="shared" si="44"/>
        <v>0</v>
      </c>
      <c r="E2616" t="s">
        <v>362</v>
      </c>
      <c r="F2616">
        <v>2025</v>
      </c>
    </row>
    <row r="2617" spans="1:6" x14ac:dyDescent="0.3">
      <c r="A2617" t="s">
        <v>369</v>
      </c>
      <c r="B2617" t="str">
        <v>Fumigación general (Vectores)</v>
      </c>
      <c r="C2617">
        <v>1</v>
      </c>
      <c r="D2617" t="str">
        <f t="shared" si="44"/>
        <v>0</v>
      </c>
      <c r="E2617" t="s">
        <v>362</v>
      </c>
      <c r="F2617">
        <v>2025</v>
      </c>
    </row>
    <row r="2618" spans="1:6" x14ac:dyDescent="0.3">
      <c r="A2618" t="s">
        <v>369</v>
      </c>
      <c r="B2618" t="str">
        <v>Lavado de tanques</v>
      </c>
      <c r="C2618">
        <v>1</v>
      </c>
      <c r="D2618" t="str">
        <f t="shared" si="44"/>
        <v>0</v>
      </c>
      <c r="E2618" t="s">
        <v>362</v>
      </c>
      <c r="F2618">
        <v>2025</v>
      </c>
    </row>
    <row r="2619" spans="1:6" x14ac:dyDescent="0.3">
      <c r="A2619" t="s">
        <v>369</v>
      </c>
      <c r="B2619" t="str">
        <v>Análisis e informe de agua potable (Laboratorio acreditado por el IDEAM)</v>
      </c>
      <c r="C2619">
        <v>0</v>
      </c>
      <c r="D2619" t="str">
        <f t="shared" si="44"/>
        <v>1</v>
      </c>
      <c r="E2619" t="s">
        <v>362</v>
      </c>
      <c r="F2619">
        <v>2025</v>
      </c>
    </row>
    <row r="2620" spans="1:6" x14ac:dyDescent="0.3">
      <c r="A2620" t="s">
        <v>369</v>
      </c>
      <c r="B2620" t="str">
        <v>Mantenimiento de los filtros de agua de las instalaciones de la sede</v>
      </c>
      <c r="C2620">
        <v>0</v>
      </c>
      <c r="D2620" t="str">
        <f t="shared" si="44"/>
        <v>1</v>
      </c>
      <c r="E2620" t="s">
        <v>362</v>
      </c>
      <c r="F2620">
        <v>2025</v>
      </c>
    </row>
    <row r="2621" spans="1:6" x14ac:dyDescent="0.3">
      <c r="A2621" t="s">
        <v>369</v>
      </c>
      <c r="B2621" t="str">
        <v>Proyectos para la disminuación del impacto ambiental</v>
      </c>
      <c r="C2621">
        <v>0</v>
      </c>
      <c r="D2621" t="str">
        <f t="shared" si="44"/>
        <v>1</v>
      </c>
      <c r="E2621" t="s">
        <v>362</v>
      </c>
      <c r="F2621">
        <v>2025</v>
      </c>
    </row>
    <row r="2622" spans="1:6" x14ac:dyDescent="0.3">
      <c r="A2622" t="s">
        <v>369</v>
      </c>
      <c r="B2622" t="str">
        <v>Campañas de toma de conciencia en el contrato</v>
      </c>
      <c r="C2622">
        <v>0</v>
      </c>
      <c r="D2622" t="str">
        <f t="shared" si="44"/>
        <v>1</v>
      </c>
      <c r="E2622" t="s">
        <v>362</v>
      </c>
      <c r="F2622">
        <v>2025</v>
      </c>
    </row>
    <row r="2623" spans="1:6" x14ac:dyDescent="0.3">
      <c r="A2623" t="s">
        <v>369</v>
      </c>
      <c r="B2623" t="str">
        <v>Charlas o divulgaciones en temas ambientales</v>
      </c>
      <c r="C2623">
        <v>1</v>
      </c>
      <c r="D2623" t="str">
        <f t="shared" si="44"/>
        <v>0</v>
      </c>
      <c r="E2623" t="s">
        <v>362</v>
      </c>
      <c r="F2623">
        <v>2025</v>
      </c>
    </row>
    <row r="2624" spans="1:6" x14ac:dyDescent="0.3">
      <c r="A2624" t="s">
        <v>369</v>
      </c>
      <c r="B2624" t="str">
        <v>Verificación de las revisiones tecnicomecanica de los vehiculos</v>
      </c>
      <c r="C2624">
        <v>0</v>
      </c>
      <c r="D2624" t="str">
        <f t="shared" ref="D2624:D2684" si="45">IF(C2624=1,"0","1")</f>
        <v>1</v>
      </c>
      <c r="E2624" t="s">
        <v>362</v>
      </c>
      <c r="F2624">
        <v>2025</v>
      </c>
    </row>
    <row r="2625" spans="1:6" x14ac:dyDescent="0.3">
      <c r="A2625" t="s">
        <v>369</v>
      </c>
      <c r="B2625" t="str">
        <v>Verificaciones de las revisiones tecnicomecanicas de las motos</v>
      </c>
      <c r="C2625">
        <v>0</v>
      </c>
      <c r="D2625" t="str">
        <f t="shared" si="45"/>
        <v>1</v>
      </c>
      <c r="E2625" t="s">
        <v>362</v>
      </c>
      <c r="F2625">
        <v>2025</v>
      </c>
    </row>
    <row r="2626" spans="1:6" x14ac:dyDescent="0.3">
      <c r="A2626" t="s">
        <v>369</v>
      </c>
      <c r="B2626" t="str">
        <v>Revisión de la información en la plataforma CAMPRO</v>
      </c>
      <c r="C2626">
        <v>1</v>
      </c>
      <c r="D2626" t="str">
        <f t="shared" si="45"/>
        <v>0</v>
      </c>
      <c r="E2626" t="s">
        <v>362</v>
      </c>
      <c r="F2626">
        <v>2025</v>
      </c>
    </row>
    <row r="2627" spans="1:6" x14ac:dyDescent="0.3">
      <c r="A2627" t="s">
        <v>369</v>
      </c>
      <c r="B2627" t="str">
        <v>Certificación ambiental para la habilitación de centros de diagnostico automotor - CDA</v>
      </c>
      <c r="C2627">
        <v>0</v>
      </c>
      <c r="D2627" t="str">
        <f t="shared" si="45"/>
        <v>1</v>
      </c>
      <c r="E2627" t="s">
        <v>362</v>
      </c>
      <c r="F2627">
        <v>2025</v>
      </c>
    </row>
    <row r="2628" spans="1:6" x14ac:dyDescent="0.3">
      <c r="A2628" t="s">
        <v>369</v>
      </c>
      <c r="B2628" t="str">
        <v>Combustibles</v>
      </c>
      <c r="C2628">
        <v>1</v>
      </c>
      <c r="D2628" t="str">
        <f t="shared" si="45"/>
        <v>0</v>
      </c>
      <c r="E2628" t="s">
        <v>362</v>
      </c>
      <c r="F2628">
        <v>2025</v>
      </c>
    </row>
    <row r="2629" spans="1:6" x14ac:dyDescent="0.3">
      <c r="A2629" t="s">
        <v>369</v>
      </c>
      <c r="B2629" t="str">
        <v>SSL-PM-02-RG-01 Matriz de Identificación sustancia quimica</v>
      </c>
      <c r="C2629">
        <v>1</v>
      </c>
      <c r="D2629" t="str">
        <f t="shared" si="45"/>
        <v>0</v>
      </c>
      <c r="E2629" t="s">
        <v>362</v>
      </c>
      <c r="F2629">
        <v>2025</v>
      </c>
    </row>
    <row r="2630" spans="1:6" x14ac:dyDescent="0.3">
      <c r="A2630" t="s">
        <v>369</v>
      </c>
      <c r="B2630" t="str">
        <v>Matriz de compatibilidad de acuerdo a las sustancias quimicas que se manejan</v>
      </c>
      <c r="C2630">
        <v>1</v>
      </c>
      <c r="D2630" t="str">
        <f t="shared" si="45"/>
        <v>0</v>
      </c>
      <c r="E2630" t="s">
        <v>362</v>
      </c>
      <c r="F2630">
        <v>2025</v>
      </c>
    </row>
    <row r="2631" spans="1:6" x14ac:dyDescent="0.3">
      <c r="A2631" t="s">
        <v>369</v>
      </c>
      <c r="B2631" t="str">
        <v>Verificación del almacenamiento de las sustancias quimicas de acuerdo al Sistema Globalmente Armonizado (Registro fotografico)</v>
      </c>
      <c r="C2631">
        <v>1</v>
      </c>
      <c r="D2631" t="str">
        <f t="shared" si="45"/>
        <v>0</v>
      </c>
      <c r="E2631" t="s">
        <v>362</v>
      </c>
      <c r="F2631">
        <v>2025</v>
      </c>
    </row>
    <row r="2632" spans="1:6" x14ac:dyDescent="0.3">
      <c r="A2632" t="s">
        <v>369</v>
      </c>
      <c r="B2632" t="str">
        <v>SSL-PM-02-RG-02 Etiquetado de las sustancias quimicas en la sede del proyecto (Servicios generales, almacen, TI, entre otras). (Registro fotografico)</v>
      </c>
      <c r="C2632">
        <v>1</v>
      </c>
      <c r="D2632" t="str">
        <f t="shared" si="45"/>
        <v>0</v>
      </c>
      <c r="E2632" t="s">
        <v>362</v>
      </c>
      <c r="F2632">
        <v>2025</v>
      </c>
    </row>
    <row r="2633" spans="1:6" x14ac:dyDescent="0.3">
      <c r="A2633" t="s">
        <v>369</v>
      </c>
      <c r="B2633" t="str">
        <v>Fichas de seguridad que se utilizan en el proyecto (Resolución 773 de 2021 - Decreto 1496 del 2018  y que cumplan de acuerdo a la NTC 4435)</v>
      </c>
      <c r="C2633">
        <v>1</v>
      </c>
      <c r="D2633" t="str">
        <f t="shared" si="45"/>
        <v>0</v>
      </c>
      <c r="E2633" t="s">
        <v>362</v>
      </c>
      <c r="F2633">
        <v>2025</v>
      </c>
    </row>
    <row r="2634" spans="1:6" x14ac:dyDescent="0.3">
      <c r="A2634" t="s">
        <v>369</v>
      </c>
      <c r="B2634" t="str">
        <v xml:space="preserve">SSL-PM-02-RG-02 Etiquetado de las sustancias quimicas en los vehiculos del proyecto  </v>
      </c>
      <c r="C2634">
        <v>0</v>
      </c>
      <c r="D2634" t="str">
        <f t="shared" si="45"/>
        <v>1</v>
      </c>
      <c r="E2634" t="s">
        <v>362</v>
      </c>
      <c r="F2634">
        <v>2025</v>
      </c>
    </row>
    <row r="2635" spans="1:6" x14ac:dyDescent="0.3">
      <c r="A2635" t="s">
        <v>369</v>
      </c>
      <c r="B2635" t="str">
        <v>SSL-PM-02-RG-03 Tarjeta de emergencia (para el transporte de sustancias quimicas)</v>
      </c>
      <c r="C2635">
        <v>0</v>
      </c>
      <c r="D2635" t="str">
        <f t="shared" si="45"/>
        <v>1</v>
      </c>
      <c r="E2635" t="s">
        <v>362</v>
      </c>
      <c r="F2635">
        <v>2025</v>
      </c>
    </row>
    <row r="2636" spans="1:6" x14ac:dyDescent="0.3">
      <c r="A2636" t="s">
        <v>369</v>
      </c>
      <c r="B2636" t="str">
        <v>Cumplimiento al rotulado de los vehiculos que transportan sustancias (Decreto 1609/2002)</v>
      </c>
      <c r="C2636">
        <v>0</v>
      </c>
      <c r="D2636" t="str">
        <f t="shared" si="45"/>
        <v>1</v>
      </c>
      <c r="E2636" t="s">
        <v>362</v>
      </c>
      <c r="F2636">
        <v>2025</v>
      </c>
    </row>
    <row r="2637" spans="1:6" x14ac:dyDescent="0.3">
      <c r="A2637" t="s">
        <v>369</v>
      </c>
      <c r="B2637" t="str">
        <v>SSL-PM-14-RG-05 Guion para el desarrollo del simulacro</v>
      </c>
      <c r="C2637">
        <v>0</v>
      </c>
      <c r="D2637" t="str">
        <f t="shared" si="45"/>
        <v>1</v>
      </c>
      <c r="E2637" t="s">
        <v>362</v>
      </c>
      <c r="F2637">
        <v>2025</v>
      </c>
    </row>
    <row r="2638" spans="1:6" x14ac:dyDescent="0.3">
      <c r="A2638" t="s">
        <v>369</v>
      </c>
      <c r="B2638" t="str">
        <v>SGA-PR-02-RG-03 Informe de simulacro de emergencias ambientales.</v>
      </c>
      <c r="C2638">
        <v>0</v>
      </c>
      <c r="D2638" t="str">
        <f t="shared" si="45"/>
        <v>1</v>
      </c>
      <c r="E2638" t="s">
        <v>362</v>
      </c>
      <c r="F2638">
        <v>2025</v>
      </c>
    </row>
    <row r="2639" spans="1:6" x14ac:dyDescent="0.3">
      <c r="A2639" t="s">
        <v>369</v>
      </c>
      <c r="B2639" t="str">
        <v>Documento donde se establece los PONS aplicables al contrato</v>
      </c>
      <c r="C2639">
        <v>0</v>
      </c>
      <c r="D2639" t="str">
        <f t="shared" si="45"/>
        <v>1</v>
      </c>
      <c r="E2639" t="s">
        <v>362</v>
      </c>
      <c r="F2639">
        <v>2025</v>
      </c>
    </row>
    <row r="2640" spans="1:6" x14ac:dyDescent="0.3">
      <c r="A2640" t="s">
        <v>369</v>
      </c>
      <c r="B2640" t="str">
        <v>SGA-PR-02-RG-02 Investigación de causalidad de emergencias ambientales</v>
      </c>
      <c r="C2640">
        <v>0</v>
      </c>
      <c r="D2640" t="str">
        <f t="shared" si="45"/>
        <v>1</v>
      </c>
      <c r="E2640" t="s">
        <v>362</v>
      </c>
      <c r="F2640">
        <v>2025</v>
      </c>
    </row>
    <row r="2641" spans="1:6" x14ac:dyDescent="0.3">
      <c r="A2641" t="s">
        <v>369</v>
      </c>
      <c r="B2641" t="str">
        <v>SGA-PR-02-RG-04 Base de incidentes ambientales</v>
      </c>
      <c r="C2641">
        <v>0</v>
      </c>
      <c r="D2641" t="str">
        <f t="shared" si="45"/>
        <v>1</v>
      </c>
      <c r="E2641" t="s">
        <v>362</v>
      </c>
      <c r="F2641">
        <v>2025</v>
      </c>
    </row>
    <row r="2642" spans="1:6" x14ac:dyDescent="0.3">
      <c r="A2642" t="s">
        <v>369</v>
      </c>
      <c r="B2642" t="str">
        <v>Inducción y reinducción</v>
      </c>
      <c r="C2642">
        <v>1</v>
      </c>
      <c r="D2642" t="str">
        <f t="shared" si="45"/>
        <v>0</v>
      </c>
      <c r="E2642" t="s">
        <v>362</v>
      </c>
      <c r="F2642">
        <v>2025</v>
      </c>
    </row>
    <row r="2643" spans="1:6" x14ac:dyDescent="0.3">
      <c r="A2643" t="s">
        <v>369</v>
      </c>
      <c r="B2643" t="str">
        <v>Inspecciones ambiental en terreno</v>
      </c>
      <c r="C2643">
        <v>1</v>
      </c>
      <c r="D2643" t="str">
        <f t="shared" si="45"/>
        <v>0</v>
      </c>
      <c r="E2643" t="s">
        <v>362</v>
      </c>
      <c r="F2643">
        <v>2025</v>
      </c>
    </row>
    <row r="2644" spans="1:6" x14ac:dyDescent="0.3">
      <c r="A2644" t="s">
        <v>369</v>
      </c>
      <c r="B2644" t="str">
        <v>Inspecciones de kit de derrames</v>
      </c>
      <c r="C2644">
        <v>1</v>
      </c>
      <c r="D2644" t="str">
        <f t="shared" si="45"/>
        <v>0</v>
      </c>
      <c r="E2644" t="s">
        <v>362</v>
      </c>
      <c r="F2644">
        <v>2025</v>
      </c>
    </row>
    <row r="2645" spans="1:6" x14ac:dyDescent="0.3">
      <c r="A2645" t="s">
        <v>369</v>
      </c>
      <c r="B2645" t="str">
        <v>Inspecciones localivas ambientales</v>
      </c>
      <c r="C2645">
        <v>1</v>
      </c>
      <c r="D2645" t="str">
        <f t="shared" si="45"/>
        <v>0</v>
      </c>
      <c r="E2645" t="s">
        <v>362</v>
      </c>
      <c r="F2645">
        <v>2025</v>
      </c>
    </row>
    <row r="2646" spans="1:6" x14ac:dyDescent="0.3">
      <c r="A2646" t="s">
        <v>369</v>
      </c>
      <c r="B2646" t="str">
        <v>Informe del desempeño ambiental del contrato (Indicadores, practicas sostenibles, hallazgos, entre otros)</v>
      </c>
      <c r="C2646">
        <v>0</v>
      </c>
      <c r="D2646" t="str">
        <f t="shared" si="45"/>
        <v>1</v>
      </c>
      <c r="E2646" t="s">
        <v>362</v>
      </c>
      <c r="F2646">
        <v>2025</v>
      </c>
    </row>
    <row r="2647" spans="1:6" x14ac:dyDescent="0.3">
      <c r="A2647" t="s">
        <v>369</v>
      </c>
      <c r="B2647" t="str">
        <v>Comunicación del desempeño ambiental a colaboradores</v>
      </c>
      <c r="C2647">
        <v>0</v>
      </c>
      <c r="D2647" t="str">
        <f t="shared" si="45"/>
        <v>1</v>
      </c>
      <c r="E2647" t="s">
        <v>362</v>
      </c>
      <c r="F2647">
        <v>2025</v>
      </c>
    </row>
    <row r="2648" spans="1:6" x14ac:dyDescent="0.3">
      <c r="A2648" t="s">
        <v>369</v>
      </c>
      <c r="B2648" t="str">
        <v>SGA-PL-01-RG-05 Lista de chequeo de cumplimiento ambiental de proveedores (Sustancias quimicas, Saneamiento básico, Residuos peligrosos, RCD, CDA, Estaciones de servicio, Laboratorios - Cromatografia; entre otros)</v>
      </c>
      <c r="C2648">
        <v>0</v>
      </c>
      <c r="D2648" t="str">
        <f t="shared" si="45"/>
        <v>1</v>
      </c>
      <c r="E2648" t="s">
        <v>362</v>
      </c>
      <c r="F2648">
        <v>2025</v>
      </c>
    </row>
    <row r="2649" spans="1:6" x14ac:dyDescent="0.3">
      <c r="A2649" t="s">
        <v>369</v>
      </c>
      <c r="B2649" t="str">
        <v>Soportes del cumplimiento ambiental de cada proveedor</v>
      </c>
      <c r="C2649">
        <v>0</v>
      </c>
      <c r="D2649" t="str">
        <f t="shared" si="45"/>
        <v>1</v>
      </c>
      <c r="E2649" t="s">
        <v>362</v>
      </c>
      <c r="F2649">
        <v>2025</v>
      </c>
    </row>
    <row r="2650" spans="1:6" x14ac:dyDescent="0.3">
      <c r="A2650" t="s">
        <v>369</v>
      </c>
      <c r="B2650" t="str">
        <v>Seguimiento y Control Acciones Correctivas y Oportunidades de Mejora</v>
      </c>
      <c r="C2650">
        <v>0</v>
      </c>
      <c r="D2650" t="str">
        <f t="shared" si="45"/>
        <v>1</v>
      </c>
      <c r="E2650" t="s">
        <v>362</v>
      </c>
      <c r="F2650">
        <v>2025</v>
      </c>
    </row>
    <row r="2651" spans="1:6" x14ac:dyDescent="0.3">
      <c r="A2651" t="s">
        <v>369</v>
      </c>
      <c r="B2651" t="str">
        <v>Evidencias de cierre de hallazgo</v>
      </c>
      <c r="C2651">
        <v>0</v>
      </c>
      <c r="D2651" t="str">
        <f t="shared" si="45"/>
        <v>1</v>
      </c>
      <c r="E2651" t="s">
        <v>362</v>
      </c>
      <c r="F2651">
        <v>2025</v>
      </c>
    </row>
    <row r="2652" spans="1:6" x14ac:dyDescent="0.3">
      <c r="A2652" t="s">
        <v>369</v>
      </c>
      <c r="B2652" t="str">
        <v>Residuos</v>
      </c>
      <c r="C2652">
        <v>1</v>
      </c>
      <c r="D2652" t="str">
        <f t="shared" si="45"/>
        <v>0</v>
      </c>
      <c r="E2652" t="s">
        <v>362</v>
      </c>
      <c r="F2652">
        <v>2025</v>
      </c>
    </row>
    <row r="2653" spans="1:6" x14ac:dyDescent="0.3">
      <c r="A2653" t="s">
        <v>369</v>
      </c>
      <c r="B2653" t="str">
        <v>Emisiones y combustible</v>
      </c>
      <c r="C2653">
        <v>1</v>
      </c>
      <c r="D2653" t="str">
        <f t="shared" si="45"/>
        <v>0</v>
      </c>
      <c r="E2653" t="s">
        <v>362</v>
      </c>
      <c r="F2653">
        <v>2025</v>
      </c>
    </row>
    <row r="2654" spans="1:6" x14ac:dyDescent="0.3">
      <c r="A2654" t="s">
        <v>369</v>
      </c>
      <c r="B2654" t="str">
        <v>Saneamiento básico</v>
      </c>
      <c r="C2654">
        <v>1</v>
      </c>
      <c r="D2654" t="str">
        <f t="shared" si="45"/>
        <v>0</v>
      </c>
      <c r="E2654" t="s">
        <v>362</v>
      </c>
      <c r="F2654">
        <v>2025</v>
      </c>
    </row>
    <row r="2655" spans="1:6" x14ac:dyDescent="0.3">
      <c r="A2655" t="s">
        <v>369</v>
      </c>
      <c r="B2655" t="str">
        <v>Inspecciones</v>
      </c>
      <c r="C2655">
        <v>1</v>
      </c>
      <c r="D2655" t="str">
        <f t="shared" si="45"/>
        <v>0</v>
      </c>
      <c r="E2655" t="s">
        <v>362</v>
      </c>
      <c r="F2655">
        <v>2025</v>
      </c>
    </row>
    <row r="2656" spans="1:6" x14ac:dyDescent="0.3">
      <c r="A2656" t="s">
        <v>369</v>
      </c>
      <c r="B2656" t="str">
        <v>Practicas</v>
      </c>
      <c r="C2656">
        <v>0</v>
      </c>
      <c r="D2656" t="str">
        <f t="shared" si="45"/>
        <v>1</v>
      </c>
      <c r="E2656" t="s">
        <v>362</v>
      </c>
      <c r="F2656">
        <v>2025</v>
      </c>
    </row>
    <row r="2657" spans="1:6" x14ac:dyDescent="0.3">
      <c r="A2657" t="s">
        <v>369</v>
      </c>
      <c r="B2657" t="str">
        <v>Formaciones</v>
      </c>
      <c r="C2657">
        <v>1</v>
      </c>
      <c r="D2657" t="str">
        <f t="shared" si="45"/>
        <v>0</v>
      </c>
      <c r="E2657" t="s">
        <v>362</v>
      </c>
      <c r="F2657">
        <v>2025</v>
      </c>
    </row>
    <row r="2658" spans="1:6" x14ac:dyDescent="0.3">
      <c r="A2658" t="s">
        <v>369</v>
      </c>
      <c r="B2658" t="str" cm="1">
        <f t="array" ref="B2658:B2716">'EPSA CALI.'!C9:C67</f>
        <v>SIG-MG-01-RG-02 Matriz DOFA</v>
      </c>
      <c r="C2658" cm="1">
        <f t="array" ref="C2658:C2716">'EPSA CALI.'!M9:M67</f>
        <v>1</v>
      </c>
      <c r="D2658" t="str">
        <f t="shared" si="45"/>
        <v>0</v>
      </c>
      <c r="E2658" t="s">
        <v>363</v>
      </c>
      <c r="F2658">
        <v>2025</v>
      </c>
    </row>
    <row r="2659" spans="1:6" x14ac:dyDescent="0.3">
      <c r="A2659" t="s">
        <v>369</v>
      </c>
      <c r="B2659" t="str">
        <v>Matriz de partes interesadas</v>
      </c>
      <c r="C2659">
        <v>1</v>
      </c>
      <c r="D2659" t="str">
        <f t="shared" si="45"/>
        <v>0</v>
      </c>
      <c r="E2659" t="s">
        <v>363</v>
      </c>
      <c r="F2659">
        <v>2025</v>
      </c>
    </row>
    <row r="2660" spans="1:6" x14ac:dyDescent="0.3">
      <c r="A2660" t="s">
        <v>369</v>
      </c>
      <c r="B2660" t="str">
        <v>Matriz de riesgos y oportunidades</v>
      </c>
      <c r="C2660">
        <v>1</v>
      </c>
      <c r="D2660" t="str">
        <f t="shared" si="45"/>
        <v>0</v>
      </c>
      <c r="E2660" t="s">
        <v>363</v>
      </c>
      <c r="F2660">
        <v>2025</v>
      </c>
    </row>
    <row r="2661" spans="1:6" x14ac:dyDescent="0.3">
      <c r="A2661" t="s">
        <v>369</v>
      </c>
      <c r="B2661" t="str">
        <v>Matriz de identificación de aspectos e impactos ambientales</v>
      </c>
      <c r="C2661">
        <v>1</v>
      </c>
      <c r="D2661" t="str">
        <f t="shared" si="45"/>
        <v>0</v>
      </c>
      <c r="E2661" t="s">
        <v>363</v>
      </c>
      <c r="F2661">
        <v>2025</v>
      </c>
    </row>
    <row r="2662" spans="1:6" x14ac:dyDescent="0.3">
      <c r="A2662" t="s">
        <v>369</v>
      </c>
      <c r="B2662" t="str">
        <v>Divulgación de la Matriz de identificación de aspectos e impactos ambientales</v>
      </c>
      <c r="C2662">
        <v>1</v>
      </c>
      <c r="D2662" t="str">
        <f t="shared" si="45"/>
        <v>0</v>
      </c>
      <c r="E2662" t="s">
        <v>363</v>
      </c>
      <c r="F2662">
        <v>2025</v>
      </c>
    </row>
    <row r="2663" spans="1:6" x14ac:dyDescent="0.3">
      <c r="A2663" t="s">
        <v>369</v>
      </c>
      <c r="B2663" t="str">
        <v>Presupuesto para la implementación del Sistema de Gestión Ambiental</v>
      </c>
      <c r="C2663">
        <v>1</v>
      </c>
      <c r="D2663" t="str">
        <f t="shared" si="45"/>
        <v>0</v>
      </c>
      <c r="E2663" t="s">
        <v>363</v>
      </c>
      <c r="F2663">
        <v>2025</v>
      </c>
    </row>
    <row r="2664" spans="1:6" x14ac:dyDescent="0.3">
      <c r="A2664" t="s">
        <v>369</v>
      </c>
      <c r="B2664" t="str">
        <v>Matriz de comunicaciones externas</v>
      </c>
      <c r="C2664">
        <v>1</v>
      </c>
      <c r="D2664" t="str">
        <f t="shared" si="45"/>
        <v>0</v>
      </c>
      <c r="E2664" t="s">
        <v>363</v>
      </c>
      <c r="F2664">
        <v>2025</v>
      </c>
    </row>
    <row r="2665" spans="1:6" x14ac:dyDescent="0.3">
      <c r="A2665" t="s">
        <v>369</v>
      </c>
      <c r="B2665" t="str">
        <v>Verificación de las instalaciones del centro de acopio</v>
      </c>
      <c r="C2665">
        <v>0</v>
      </c>
      <c r="D2665" t="str">
        <f t="shared" si="45"/>
        <v>1</v>
      </c>
      <c r="E2665" t="s">
        <v>363</v>
      </c>
      <c r="F2665">
        <v>2025</v>
      </c>
    </row>
    <row r="2666" spans="1:6" x14ac:dyDescent="0.3">
      <c r="A2666" t="s">
        <v>369</v>
      </c>
      <c r="B2666" t="str">
        <v xml:space="preserve">Aforo de residuos ordinarios </v>
      </c>
      <c r="C2666">
        <v>0</v>
      </c>
      <c r="D2666" t="str">
        <f t="shared" si="45"/>
        <v>1</v>
      </c>
      <c r="E2666" t="s">
        <v>363</v>
      </c>
      <c r="F2666">
        <v>2025</v>
      </c>
    </row>
    <row r="2667" spans="1:6" x14ac:dyDescent="0.3">
      <c r="A2667" t="s">
        <v>369</v>
      </c>
      <c r="B2667" t="str">
        <v>Orden y aseo del centro de acopio</v>
      </c>
      <c r="C2667">
        <v>0</v>
      </c>
      <c r="D2667" t="str">
        <f t="shared" si="45"/>
        <v>1</v>
      </c>
      <c r="E2667" t="s">
        <v>363</v>
      </c>
      <c r="F2667">
        <v>2025</v>
      </c>
    </row>
    <row r="2668" spans="1:6" x14ac:dyDescent="0.3">
      <c r="A2668" t="s">
        <v>369</v>
      </c>
      <c r="B2668" t="str">
        <v>Recolección de residuos aprovechables (SGA-PM-01-RG-02 Venta de material reciclable y/o donación)</v>
      </c>
      <c r="C2668">
        <v>0</v>
      </c>
      <c r="D2668" t="str">
        <f t="shared" si="45"/>
        <v>1</v>
      </c>
      <c r="E2668" t="s">
        <v>363</v>
      </c>
      <c r="F2668">
        <v>2025</v>
      </c>
    </row>
    <row r="2669" spans="1:6" x14ac:dyDescent="0.3">
      <c r="A2669" t="s">
        <v>369</v>
      </c>
      <c r="B2669" t="str">
        <v xml:space="preserve">Licencias de empresas de recolección , transporte y disposición de residuos peligrosos </v>
      </c>
      <c r="C2669">
        <v>0</v>
      </c>
      <c r="D2669" t="str">
        <f t="shared" si="45"/>
        <v>1</v>
      </c>
      <c r="E2669" t="s">
        <v>363</v>
      </c>
      <c r="F2669">
        <v>2025</v>
      </c>
    </row>
    <row r="2670" spans="1:6" x14ac:dyDescent="0.3">
      <c r="A2670" t="s">
        <v>369</v>
      </c>
      <c r="B2670" t="str">
        <v>Recoleccción de residuos peligrosos (SGA-PL-02-RG-01 Entrega y verificación  de residuos peligrosos)</v>
      </c>
      <c r="C2670">
        <v>0</v>
      </c>
      <c r="D2670" t="str">
        <f t="shared" si="45"/>
        <v>1</v>
      </c>
      <c r="E2670" t="s">
        <v>363</v>
      </c>
      <c r="F2670">
        <v>2025</v>
      </c>
    </row>
    <row r="2671" spans="1:6" x14ac:dyDescent="0.3">
      <c r="A2671" t="s">
        <v>369</v>
      </c>
      <c r="B2671" t="str">
        <v>Manifiestos de carga</v>
      </c>
      <c r="C2671">
        <v>0</v>
      </c>
      <c r="D2671" t="str">
        <f t="shared" si="45"/>
        <v>1</v>
      </c>
      <c r="E2671" t="s">
        <v>363</v>
      </c>
      <c r="F2671">
        <v>2025</v>
      </c>
    </row>
    <row r="2672" spans="1:6" x14ac:dyDescent="0.3">
      <c r="A2672" t="s">
        <v>369</v>
      </c>
      <c r="B2672" t="str">
        <v xml:space="preserve">Recolección de aguas residuales de baños portatiles </v>
      </c>
      <c r="C2672">
        <v>0</v>
      </c>
      <c r="D2672" t="str">
        <f t="shared" si="45"/>
        <v>1</v>
      </c>
      <c r="E2672" t="s">
        <v>363</v>
      </c>
      <c r="F2672">
        <v>2025</v>
      </c>
    </row>
    <row r="2673" spans="1:6" x14ac:dyDescent="0.3">
      <c r="A2673" t="s">
        <v>369</v>
      </c>
      <c r="B2673" t="str">
        <v>Actualización del registro SGA-PM-01-RG-01 Control de generación y disposición de residuos</v>
      </c>
      <c r="C2673">
        <v>0</v>
      </c>
      <c r="D2673" t="str">
        <f t="shared" si="45"/>
        <v>1</v>
      </c>
      <c r="E2673" t="s">
        <v>363</v>
      </c>
      <c r="F2673">
        <v>2025</v>
      </c>
    </row>
    <row r="2674" spans="1:6" x14ac:dyDescent="0.3">
      <c r="A2674" t="s">
        <v>369</v>
      </c>
      <c r="B2674" t="str">
        <v xml:space="preserve">Licencias y certificados de disposición final de los talleres que realizan mantenimiento a los vehiculos </v>
      </c>
      <c r="C2674">
        <v>0</v>
      </c>
      <c r="D2674" t="str">
        <f t="shared" si="45"/>
        <v>1</v>
      </c>
      <c r="E2674" t="s">
        <v>363</v>
      </c>
      <c r="F2674">
        <v>2025</v>
      </c>
    </row>
    <row r="2675" spans="1:6" x14ac:dyDescent="0.3">
      <c r="A2675" t="s">
        <v>369</v>
      </c>
      <c r="B2675" t="str">
        <v>Control de plagas (roedores)</v>
      </c>
      <c r="C2675">
        <v>0</v>
      </c>
      <c r="D2675" t="str">
        <f t="shared" si="45"/>
        <v>1</v>
      </c>
      <c r="E2675" t="s">
        <v>363</v>
      </c>
      <c r="F2675">
        <v>2025</v>
      </c>
    </row>
    <row r="2676" spans="1:6" x14ac:dyDescent="0.3">
      <c r="A2676" t="s">
        <v>369</v>
      </c>
      <c r="B2676" t="str">
        <v>Fumigación general (Vectores)</v>
      </c>
      <c r="C2676">
        <v>0</v>
      </c>
      <c r="D2676" t="str">
        <f t="shared" si="45"/>
        <v>1</v>
      </c>
      <c r="E2676" t="s">
        <v>363</v>
      </c>
      <c r="F2676">
        <v>2025</v>
      </c>
    </row>
    <row r="2677" spans="1:6" x14ac:dyDescent="0.3">
      <c r="A2677" t="s">
        <v>369</v>
      </c>
      <c r="B2677" t="str">
        <v>Lavado de tanques</v>
      </c>
      <c r="C2677">
        <v>0</v>
      </c>
      <c r="D2677" t="str">
        <f t="shared" si="45"/>
        <v>1</v>
      </c>
      <c r="E2677" t="s">
        <v>363</v>
      </c>
      <c r="F2677">
        <v>2025</v>
      </c>
    </row>
    <row r="2678" spans="1:6" x14ac:dyDescent="0.3">
      <c r="A2678" t="s">
        <v>369</v>
      </c>
      <c r="B2678" t="str">
        <v>Análisis e informe de agua potable (Laboratorio acreditado por el IDEAM)</v>
      </c>
      <c r="C2678">
        <v>0</v>
      </c>
      <c r="D2678" t="str">
        <f t="shared" si="45"/>
        <v>1</v>
      </c>
      <c r="E2678" t="s">
        <v>363</v>
      </c>
      <c r="F2678">
        <v>2025</v>
      </c>
    </row>
    <row r="2679" spans="1:6" x14ac:dyDescent="0.3">
      <c r="A2679" t="s">
        <v>369</v>
      </c>
      <c r="B2679" t="str">
        <v>Mantenimiento de los filtros de agua de las instalaciones de la sede</v>
      </c>
      <c r="C2679">
        <v>0</v>
      </c>
      <c r="D2679" t="str">
        <f t="shared" si="45"/>
        <v>1</v>
      </c>
      <c r="E2679" t="s">
        <v>363</v>
      </c>
      <c r="F2679">
        <v>2025</v>
      </c>
    </row>
    <row r="2680" spans="1:6" x14ac:dyDescent="0.3">
      <c r="A2680" t="s">
        <v>369</v>
      </c>
      <c r="B2680" t="str">
        <v>Proyectos para la disminuación del impacto ambiental</v>
      </c>
      <c r="C2680">
        <v>0</v>
      </c>
      <c r="D2680" t="str">
        <f t="shared" si="45"/>
        <v>1</v>
      </c>
      <c r="E2680" t="s">
        <v>363</v>
      </c>
      <c r="F2680">
        <v>2025</v>
      </c>
    </row>
    <row r="2681" spans="1:6" x14ac:dyDescent="0.3">
      <c r="A2681" t="s">
        <v>369</v>
      </c>
      <c r="B2681" t="str">
        <v>Campañas de toma de conciencia en el contrato</v>
      </c>
      <c r="C2681">
        <v>0</v>
      </c>
      <c r="D2681" t="str">
        <f t="shared" si="45"/>
        <v>1</v>
      </c>
      <c r="E2681" t="s">
        <v>363</v>
      </c>
      <c r="F2681">
        <v>2025</v>
      </c>
    </row>
    <row r="2682" spans="1:6" x14ac:dyDescent="0.3">
      <c r="A2682" t="s">
        <v>369</v>
      </c>
      <c r="B2682" t="str">
        <v>Charlas o divulgaciones en temas ambientales</v>
      </c>
      <c r="C2682">
        <v>0</v>
      </c>
      <c r="D2682" t="str">
        <f t="shared" si="45"/>
        <v>1</v>
      </c>
      <c r="E2682" t="s">
        <v>363</v>
      </c>
      <c r="F2682">
        <v>2025</v>
      </c>
    </row>
    <row r="2683" spans="1:6" x14ac:dyDescent="0.3">
      <c r="A2683" t="s">
        <v>369</v>
      </c>
      <c r="B2683" t="str">
        <v>Verificación de las revisiones tecnicomecanica de los vehiculos</v>
      </c>
      <c r="C2683">
        <v>0</v>
      </c>
      <c r="D2683" t="str">
        <f t="shared" si="45"/>
        <v>1</v>
      </c>
      <c r="E2683" t="s">
        <v>363</v>
      </c>
      <c r="F2683">
        <v>2025</v>
      </c>
    </row>
    <row r="2684" spans="1:6" x14ac:dyDescent="0.3">
      <c r="A2684" t="s">
        <v>369</v>
      </c>
      <c r="B2684" t="str">
        <v>Verificaciones de las revisiones tecnicomecanicas de las motos</v>
      </c>
      <c r="C2684">
        <v>0</v>
      </c>
      <c r="D2684" t="str">
        <f t="shared" si="45"/>
        <v>1</v>
      </c>
      <c r="E2684" t="s">
        <v>363</v>
      </c>
      <c r="F2684">
        <v>2025</v>
      </c>
    </row>
    <row r="2685" spans="1:6" x14ac:dyDescent="0.3">
      <c r="A2685" t="s">
        <v>369</v>
      </c>
      <c r="B2685" t="str">
        <v>Revisión de la información en la plataforma CAMPRO</v>
      </c>
      <c r="C2685">
        <v>0</v>
      </c>
      <c r="D2685" t="str">
        <f t="shared" ref="D2685:D2745" si="46">IF(C2685=1,"0","1")</f>
        <v>1</v>
      </c>
      <c r="E2685" t="s">
        <v>363</v>
      </c>
      <c r="F2685">
        <v>2025</v>
      </c>
    </row>
    <row r="2686" spans="1:6" x14ac:dyDescent="0.3">
      <c r="A2686" t="s">
        <v>369</v>
      </c>
      <c r="B2686" t="str">
        <v>Certificación ambiental para la habilitación de centros de diagnostico automotor - CDA</v>
      </c>
      <c r="C2686">
        <v>0</v>
      </c>
      <c r="D2686" t="str">
        <f t="shared" si="46"/>
        <v>1</v>
      </c>
      <c r="E2686" t="s">
        <v>363</v>
      </c>
      <c r="F2686">
        <v>2025</v>
      </c>
    </row>
    <row r="2687" spans="1:6" x14ac:dyDescent="0.3">
      <c r="A2687" t="s">
        <v>369</v>
      </c>
      <c r="B2687" t="str">
        <v>Combustibles</v>
      </c>
      <c r="C2687">
        <v>0</v>
      </c>
      <c r="D2687" t="str">
        <f t="shared" si="46"/>
        <v>1</v>
      </c>
      <c r="E2687" t="s">
        <v>363</v>
      </c>
      <c r="F2687">
        <v>2025</v>
      </c>
    </row>
    <row r="2688" spans="1:6" x14ac:dyDescent="0.3">
      <c r="A2688" t="s">
        <v>369</v>
      </c>
      <c r="B2688" t="str">
        <v>SSL-PM-02-RG-01 Matriz de Identificación sustancia quimica</v>
      </c>
      <c r="C2688">
        <v>0</v>
      </c>
      <c r="D2688" t="str">
        <f t="shared" si="46"/>
        <v>1</v>
      </c>
      <c r="E2688" t="s">
        <v>363</v>
      </c>
      <c r="F2688">
        <v>2025</v>
      </c>
    </row>
    <row r="2689" spans="1:6" x14ac:dyDescent="0.3">
      <c r="A2689" t="s">
        <v>369</v>
      </c>
      <c r="B2689" t="str">
        <v>Matriz de compatibilidad de acuerdo a las sustancias quimicas que se manejan</v>
      </c>
      <c r="C2689">
        <v>0</v>
      </c>
      <c r="D2689" t="str">
        <f t="shared" si="46"/>
        <v>1</v>
      </c>
      <c r="E2689" t="s">
        <v>363</v>
      </c>
      <c r="F2689">
        <v>2025</v>
      </c>
    </row>
    <row r="2690" spans="1:6" x14ac:dyDescent="0.3">
      <c r="A2690" t="s">
        <v>369</v>
      </c>
      <c r="B2690" t="str">
        <v>Verificación del almacenamiento de las sustancias quimicas de acuerdo al Sistema Globalmente Armonizado (Registro fotografico)</v>
      </c>
      <c r="C2690">
        <v>0</v>
      </c>
      <c r="D2690" t="str">
        <f t="shared" si="46"/>
        <v>1</v>
      </c>
      <c r="E2690" t="s">
        <v>363</v>
      </c>
      <c r="F2690">
        <v>2025</v>
      </c>
    </row>
    <row r="2691" spans="1:6" x14ac:dyDescent="0.3">
      <c r="A2691" t="s">
        <v>369</v>
      </c>
      <c r="B2691" t="str">
        <v>SSL-PM-02-RG-02 Etiquetado de las sustancias quimicas en la sede del proyecto (Servicios generales, almacen, TI, entre otras). (Registro fotografico)</v>
      </c>
      <c r="C2691">
        <v>0</v>
      </c>
      <c r="D2691" t="str">
        <f t="shared" si="46"/>
        <v>1</v>
      </c>
      <c r="E2691" t="s">
        <v>363</v>
      </c>
      <c r="F2691">
        <v>2025</v>
      </c>
    </row>
    <row r="2692" spans="1:6" x14ac:dyDescent="0.3">
      <c r="A2692" t="s">
        <v>369</v>
      </c>
      <c r="B2692" t="str">
        <v>Fichas de seguridad que se utilizan en el proyecto (Resolución 773 de 2021 - Decreto 1496 del 2018  y que cumplan de acuerdo a la NTC 4435)</v>
      </c>
      <c r="C2692">
        <v>0</v>
      </c>
      <c r="D2692" t="str">
        <f t="shared" si="46"/>
        <v>1</v>
      </c>
      <c r="E2692" t="s">
        <v>363</v>
      </c>
      <c r="F2692">
        <v>2025</v>
      </c>
    </row>
    <row r="2693" spans="1:6" x14ac:dyDescent="0.3">
      <c r="A2693" t="s">
        <v>369</v>
      </c>
      <c r="B2693" t="str">
        <v xml:space="preserve">SSL-PM-02-RG-02 Etiquetado de las sustancias quimicas en los vehiculos del proyecto  </v>
      </c>
      <c r="C2693">
        <v>0</v>
      </c>
      <c r="D2693" t="str">
        <f t="shared" si="46"/>
        <v>1</v>
      </c>
      <c r="E2693" t="s">
        <v>363</v>
      </c>
      <c r="F2693">
        <v>2025</v>
      </c>
    </row>
    <row r="2694" spans="1:6" x14ac:dyDescent="0.3">
      <c r="A2694" t="s">
        <v>369</v>
      </c>
      <c r="B2694" t="str">
        <v>SSL-PM-02-RG-03 Tarjeta de emergencia (para el transporte de sustancias quimicas)</v>
      </c>
      <c r="C2694">
        <v>0</v>
      </c>
      <c r="D2694" t="str">
        <f t="shared" si="46"/>
        <v>1</v>
      </c>
      <c r="E2694" t="s">
        <v>363</v>
      </c>
      <c r="F2694">
        <v>2025</v>
      </c>
    </row>
    <row r="2695" spans="1:6" x14ac:dyDescent="0.3">
      <c r="A2695" t="s">
        <v>369</v>
      </c>
      <c r="B2695" t="str">
        <v>Cumplimiento al rotulado de los vehiculos que transportan sustancias (Decreto 1609/2002)</v>
      </c>
      <c r="C2695">
        <v>0</v>
      </c>
      <c r="D2695" t="str">
        <f t="shared" si="46"/>
        <v>1</v>
      </c>
      <c r="E2695" t="s">
        <v>363</v>
      </c>
      <c r="F2695">
        <v>2025</v>
      </c>
    </row>
    <row r="2696" spans="1:6" x14ac:dyDescent="0.3">
      <c r="A2696" t="s">
        <v>369</v>
      </c>
      <c r="B2696" t="str">
        <v>SSL-PM-14-RG-05 Guion para el desarrollo del simulacro</v>
      </c>
      <c r="C2696">
        <v>0</v>
      </c>
      <c r="D2696" t="str">
        <f t="shared" si="46"/>
        <v>1</v>
      </c>
      <c r="E2696" t="s">
        <v>363</v>
      </c>
      <c r="F2696">
        <v>2025</v>
      </c>
    </row>
    <row r="2697" spans="1:6" x14ac:dyDescent="0.3">
      <c r="A2697" t="s">
        <v>369</v>
      </c>
      <c r="B2697" t="str">
        <v>SGA-PR-02-RG-03 Informe de simulacro de emergencias ambientales.</v>
      </c>
      <c r="C2697">
        <v>0</v>
      </c>
      <c r="D2697" t="str">
        <f t="shared" si="46"/>
        <v>1</v>
      </c>
      <c r="E2697" t="s">
        <v>363</v>
      </c>
      <c r="F2697">
        <v>2025</v>
      </c>
    </row>
    <row r="2698" spans="1:6" x14ac:dyDescent="0.3">
      <c r="A2698" t="s">
        <v>369</v>
      </c>
      <c r="B2698" t="str">
        <v>Documento donde se establece los PONS aplicables al contrato</v>
      </c>
      <c r="C2698">
        <v>0</v>
      </c>
      <c r="D2698" t="str">
        <f t="shared" si="46"/>
        <v>1</v>
      </c>
      <c r="E2698" t="s">
        <v>363</v>
      </c>
      <c r="F2698">
        <v>2025</v>
      </c>
    </row>
    <row r="2699" spans="1:6" x14ac:dyDescent="0.3">
      <c r="A2699" t="s">
        <v>369</v>
      </c>
      <c r="B2699" t="str">
        <v>SGA-PR-02-RG-02 Investigación de causalidad de emergencias ambientales</v>
      </c>
      <c r="C2699">
        <v>0</v>
      </c>
      <c r="D2699" t="str">
        <f t="shared" si="46"/>
        <v>1</v>
      </c>
      <c r="E2699" t="s">
        <v>363</v>
      </c>
      <c r="F2699">
        <v>2025</v>
      </c>
    </row>
    <row r="2700" spans="1:6" x14ac:dyDescent="0.3">
      <c r="A2700" t="s">
        <v>369</v>
      </c>
      <c r="B2700" t="str">
        <v>SGA-PR-02-RG-04 Base de incidentes ambientales</v>
      </c>
      <c r="C2700">
        <v>0</v>
      </c>
      <c r="D2700" t="str">
        <f t="shared" si="46"/>
        <v>1</v>
      </c>
      <c r="E2700" t="s">
        <v>363</v>
      </c>
      <c r="F2700">
        <v>2025</v>
      </c>
    </row>
    <row r="2701" spans="1:6" x14ac:dyDescent="0.3">
      <c r="A2701" t="s">
        <v>369</v>
      </c>
      <c r="B2701" t="str">
        <v>Inducción y reinducción</v>
      </c>
      <c r="C2701">
        <v>0</v>
      </c>
      <c r="D2701" t="str">
        <f t="shared" si="46"/>
        <v>1</v>
      </c>
      <c r="E2701" t="s">
        <v>363</v>
      </c>
      <c r="F2701">
        <v>2025</v>
      </c>
    </row>
    <row r="2702" spans="1:6" x14ac:dyDescent="0.3">
      <c r="A2702" t="s">
        <v>369</v>
      </c>
      <c r="B2702" t="str">
        <v>Inspecciones ambiental en terreno</v>
      </c>
      <c r="C2702">
        <v>0</v>
      </c>
      <c r="D2702" t="str">
        <f t="shared" si="46"/>
        <v>1</v>
      </c>
      <c r="E2702" t="s">
        <v>363</v>
      </c>
      <c r="F2702">
        <v>2025</v>
      </c>
    </row>
    <row r="2703" spans="1:6" x14ac:dyDescent="0.3">
      <c r="A2703" t="s">
        <v>369</v>
      </c>
      <c r="B2703" t="str">
        <v>Inspecciones de kit de derrames</v>
      </c>
      <c r="C2703">
        <v>0</v>
      </c>
      <c r="D2703" t="str">
        <f t="shared" si="46"/>
        <v>1</v>
      </c>
      <c r="E2703" t="s">
        <v>363</v>
      </c>
      <c r="F2703">
        <v>2025</v>
      </c>
    </row>
    <row r="2704" spans="1:6" x14ac:dyDescent="0.3">
      <c r="A2704" t="s">
        <v>369</v>
      </c>
      <c r="B2704" t="str">
        <v>Inspecciones localivas ambientales</v>
      </c>
      <c r="C2704">
        <v>0</v>
      </c>
      <c r="D2704" t="str">
        <f t="shared" si="46"/>
        <v>1</v>
      </c>
      <c r="E2704" t="s">
        <v>363</v>
      </c>
      <c r="F2704">
        <v>2025</v>
      </c>
    </row>
    <row r="2705" spans="1:6" x14ac:dyDescent="0.3">
      <c r="A2705" t="s">
        <v>369</v>
      </c>
      <c r="B2705" t="str">
        <v>Informe del desempeño ambiental del contrato (Indicadores, practicas sostenibles, hallazgos, entre otros)</v>
      </c>
      <c r="C2705">
        <v>0</v>
      </c>
      <c r="D2705" t="str">
        <f t="shared" si="46"/>
        <v>1</v>
      </c>
      <c r="E2705" t="s">
        <v>363</v>
      </c>
      <c r="F2705">
        <v>2025</v>
      </c>
    </row>
    <row r="2706" spans="1:6" x14ac:dyDescent="0.3">
      <c r="A2706" t="s">
        <v>369</v>
      </c>
      <c r="B2706" t="str">
        <v>Comunicación del desempeño ambiental a colaboradores</v>
      </c>
      <c r="C2706">
        <v>0</v>
      </c>
      <c r="D2706" t="str">
        <f t="shared" si="46"/>
        <v>1</v>
      </c>
      <c r="E2706" t="s">
        <v>363</v>
      </c>
      <c r="F2706">
        <v>2025</v>
      </c>
    </row>
    <row r="2707" spans="1:6" x14ac:dyDescent="0.3">
      <c r="A2707" t="s">
        <v>369</v>
      </c>
      <c r="B2707" t="str">
        <v>SGA-PL-01-RG-05 Lista de chequeo de cumplimiento ambiental de proveedores (Sustancias quimicas, Saneamiento básico, Residuos peligrosos, RCD, CDA, Estaciones de servicio, Laboratorios - Cromatografia; entre otros)</v>
      </c>
      <c r="C2707">
        <v>0</v>
      </c>
      <c r="D2707" t="str">
        <f t="shared" si="46"/>
        <v>1</v>
      </c>
      <c r="E2707" t="s">
        <v>363</v>
      </c>
      <c r="F2707">
        <v>2025</v>
      </c>
    </row>
    <row r="2708" spans="1:6" x14ac:dyDescent="0.3">
      <c r="A2708" t="s">
        <v>369</v>
      </c>
      <c r="B2708" t="str">
        <v>Soportes del cumplimiento ambiental de cada proveedor</v>
      </c>
      <c r="C2708">
        <v>0</v>
      </c>
      <c r="D2708" t="str">
        <f t="shared" si="46"/>
        <v>1</v>
      </c>
      <c r="E2708" t="s">
        <v>363</v>
      </c>
      <c r="F2708">
        <v>2025</v>
      </c>
    </row>
    <row r="2709" spans="1:6" x14ac:dyDescent="0.3">
      <c r="A2709" t="s">
        <v>369</v>
      </c>
      <c r="B2709" t="str">
        <v>Seguimiento y Control Acciones Correctivas y Oportunidades de Mejora</v>
      </c>
      <c r="C2709">
        <v>0</v>
      </c>
      <c r="D2709" t="str">
        <f t="shared" si="46"/>
        <v>1</v>
      </c>
      <c r="E2709" t="s">
        <v>363</v>
      </c>
      <c r="F2709">
        <v>2025</v>
      </c>
    </row>
    <row r="2710" spans="1:6" x14ac:dyDescent="0.3">
      <c r="A2710" t="s">
        <v>369</v>
      </c>
      <c r="B2710" t="str">
        <v>Evidencias de cierre de hallazgo</v>
      </c>
      <c r="C2710">
        <v>0</v>
      </c>
      <c r="D2710" t="str">
        <f t="shared" si="46"/>
        <v>1</v>
      </c>
      <c r="E2710" t="s">
        <v>363</v>
      </c>
      <c r="F2710">
        <v>2025</v>
      </c>
    </row>
    <row r="2711" spans="1:6" x14ac:dyDescent="0.3">
      <c r="A2711" t="s">
        <v>369</v>
      </c>
      <c r="B2711" t="str">
        <v>Residuos</v>
      </c>
      <c r="C2711">
        <v>0</v>
      </c>
      <c r="D2711" t="str">
        <f t="shared" si="46"/>
        <v>1</v>
      </c>
      <c r="E2711" t="s">
        <v>363</v>
      </c>
      <c r="F2711">
        <v>2025</v>
      </c>
    </row>
    <row r="2712" spans="1:6" x14ac:dyDescent="0.3">
      <c r="A2712" t="s">
        <v>369</v>
      </c>
      <c r="B2712" t="str">
        <v>Emisiones y combustible</v>
      </c>
      <c r="C2712">
        <v>0</v>
      </c>
      <c r="D2712" t="str">
        <f t="shared" si="46"/>
        <v>1</v>
      </c>
      <c r="E2712" t="s">
        <v>363</v>
      </c>
      <c r="F2712">
        <v>2025</v>
      </c>
    </row>
    <row r="2713" spans="1:6" x14ac:dyDescent="0.3">
      <c r="A2713" t="s">
        <v>369</v>
      </c>
      <c r="B2713" t="str">
        <v>Saneamiento básico</v>
      </c>
      <c r="C2713">
        <v>0</v>
      </c>
      <c r="D2713" t="str">
        <f t="shared" si="46"/>
        <v>1</v>
      </c>
      <c r="E2713" t="s">
        <v>363</v>
      </c>
      <c r="F2713">
        <v>2025</v>
      </c>
    </row>
    <row r="2714" spans="1:6" x14ac:dyDescent="0.3">
      <c r="A2714" t="s">
        <v>369</v>
      </c>
      <c r="B2714" t="str">
        <v>Inspecciones</v>
      </c>
      <c r="C2714">
        <v>0</v>
      </c>
      <c r="D2714" t="str">
        <f t="shared" si="46"/>
        <v>1</v>
      </c>
      <c r="E2714" t="s">
        <v>363</v>
      </c>
      <c r="F2714">
        <v>2025</v>
      </c>
    </row>
    <row r="2715" spans="1:6" x14ac:dyDescent="0.3">
      <c r="A2715" t="s">
        <v>369</v>
      </c>
      <c r="B2715" t="str">
        <v>Practicas</v>
      </c>
      <c r="C2715">
        <v>0</v>
      </c>
      <c r="D2715" t="str">
        <f t="shared" si="46"/>
        <v>1</v>
      </c>
      <c r="E2715" t="s">
        <v>363</v>
      </c>
      <c r="F2715">
        <v>2025</v>
      </c>
    </row>
    <row r="2716" spans="1:6" x14ac:dyDescent="0.3">
      <c r="A2716" t="s">
        <v>369</v>
      </c>
      <c r="B2716" t="str">
        <v>Formaciones</v>
      </c>
      <c r="C2716">
        <v>0</v>
      </c>
      <c r="D2716" t="str">
        <f t="shared" si="46"/>
        <v>1</v>
      </c>
      <c r="E2716" t="s">
        <v>363</v>
      </c>
      <c r="F2716">
        <v>2025</v>
      </c>
    </row>
    <row r="2717" spans="1:6" x14ac:dyDescent="0.3">
      <c r="A2717" t="s">
        <v>369</v>
      </c>
      <c r="B2717" t="str" cm="1">
        <f t="array" ref="B2717:B2775">'EPSA CALI.'!C9:C67</f>
        <v>SIG-MG-01-RG-02 Matriz DOFA</v>
      </c>
      <c r="C2717" cm="1">
        <f t="array" ref="C2717:C2775">'EPSA CALI.'!N9:N67</f>
        <v>1</v>
      </c>
      <c r="D2717" t="str">
        <f t="shared" si="46"/>
        <v>0</v>
      </c>
      <c r="E2717" t="s">
        <v>366</v>
      </c>
      <c r="F2717">
        <v>2025</v>
      </c>
    </row>
    <row r="2718" spans="1:6" x14ac:dyDescent="0.3">
      <c r="A2718" t="s">
        <v>369</v>
      </c>
      <c r="B2718" t="str">
        <v>Matriz de partes interesadas</v>
      </c>
      <c r="C2718">
        <v>1</v>
      </c>
      <c r="D2718" t="str">
        <f t="shared" si="46"/>
        <v>0</v>
      </c>
      <c r="E2718" t="s">
        <v>366</v>
      </c>
      <c r="F2718">
        <v>2025</v>
      </c>
    </row>
    <row r="2719" spans="1:6" x14ac:dyDescent="0.3">
      <c r="A2719" t="s">
        <v>369</v>
      </c>
      <c r="B2719" t="str">
        <v>Matriz de riesgos y oportunidades</v>
      </c>
      <c r="C2719">
        <v>1</v>
      </c>
      <c r="D2719" t="str">
        <f t="shared" si="46"/>
        <v>0</v>
      </c>
      <c r="E2719" t="s">
        <v>366</v>
      </c>
      <c r="F2719">
        <v>2025</v>
      </c>
    </row>
    <row r="2720" spans="1:6" x14ac:dyDescent="0.3">
      <c r="A2720" t="s">
        <v>369</v>
      </c>
      <c r="B2720" t="str">
        <v>Matriz de identificación de aspectos e impactos ambientales</v>
      </c>
      <c r="C2720">
        <v>1</v>
      </c>
      <c r="D2720" t="str">
        <f t="shared" si="46"/>
        <v>0</v>
      </c>
      <c r="E2720" t="s">
        <v>366</v>
      </c>
      <c r="F2720">
        <v>2025</v>
      </c>
    </row>
    <row r="2721" spans="1:6" x14ac:dyDescent="0.3">
      <c r="A2721" t="s">
        <v>369</v>
      </c>
      <c r="B2721" t="str">
        <v>Divulgación de la Matriz de identificación de aspectos e impactos ambientales</v>
      </c>
      <c r="C2721">
        <v>1</v>
      </c>
      <c r="D2721" t="str">
        <f t="shared" si="46"/>
        <v>0</v>
      </c>
      <c r="E2721" t="s">
        <v>366</v>
      </c>
      <c r="F2721">
        <v>2025</v>
      </c>
    </row>
    <row r="2722" spans="1:6" x14ac:dyDescent="0.3">
      <c r="A2722" t="s">
        <v>369</v>
      </c>
      <c r="B2722" t="str">
        <v>Presupuesto para la implementación del Sistema de Gestión Ambiental</v>
      </c>
      <c r="C2722">
        <v>1</v>
      </c>
      <c r="D2722" t="str">
        <f t="shared" si="46"/>
        <v>0</v>
      </c>
      <c r="E2722" t="s">
        <v>366</v>
      </c>
      <c r="F2722">
        <v>2025</v>
      </c>
    </row>
    <row r="2723" spans="1:6" x14ac:dyDescent="0.3">
      <c r="A2723" t="s">
        <v>369</v>
      </c>
      <c r="B2723" t="str">
        <v>Matriz de comunicaciones externas</v>
      </c>
      <c r="C2723">
        <v>1</v>
      </c>
      <c r="D2723" t="str">
        <f t="shared" si="46"/>
        <v>0</v>
      </c>
      <c r="E2723" t="s">
        <v>366</v>
      </c>
      <c r="F2723">
        <v>2025</v>
      </c>
    </row>
    <row r="2724" spans="1:6" x14ac:dyDescent="0.3">
      <c r="A2724" t="s">
        <v>369</v>
      </c>
      <c r="B2724" t="str">
        <v>Verificación de las instalaciones del centro de acopio</v>
      </c>
      <c r="C2724">
        <v>0</v>
      </c>
      <c r="D2724" t="str">
        <f t="shared" si="46"/>
        <v>1</v>
      </c>
      <c r="E2724" t="s">
        <v>366</v>
      </c>
      <c r="F2724">
        <v>2025</v>
      </c>
    </row>
    <row r="2725" spans="1:6" x14ac:dyDescent="0.3">
      <c r="A2725" t="s">
        <v>369</v>
      </c>
      <c r="B2725" t="str">
        <v xml:space="preserve">Aforo de residuos ordinarios </v>
      </c>
      <c r="C2725">
        <v>0</v>
      </c>
      <c r="D2725" t="str">
        <f t="shared" si="46"/>
        <v>1</v>
      </c>
      <c r="E2725" t="s">
        <v>366</v>
      </c>
      <c r="F2725">
        <v>2025</v>
      </c>
    </row>
    <row r="2726" spans="1:6" x14ac:dyDescent="0.3">
      <c r="A2726" t="s">
        <v>369</v>
      </c>
      <c r="B2726" t="str">
        <v>Orden y aseo del centro de acopio</v>
      </c>
      <c r="C2726">
        <v>0</v>
      </c>
      <c r="D2726" t="str">
        <f t="shared" si="46"/>
        <v>1</v>
      </c>
      <c r="E2726" t="s">
        <v>366</v>
      </c>
      <c r="F2726">
        <v>2025</v>
      </c>
    </row>
    <row r="2727" spans="1:6" x14ac:dyDescent="0.3">
      <c r="A2727" t="s">
        <v>369</v>
      </c>
      <c r="B2727" t="str">
        <v>Recolección de residuos aprovechables (SGA-PM-01-RG-02 Venta de material reciclable y/o donación)</v>
      </c>
      <c r="C2727">
        <v>0</v>
      </c>
      <c r="D2727" t="str">
        <f t="shared" si="46"/>
        <v>1</v>
      </c>
      <c r="E2727" t="s">
        <v>366</v>
      </c>
      <c r="F2727">
        <v>2025</v>
      </c>
    </row>
    <row r="2728" spans="1:6" x14ac:dyDescent="0.3">
      <c r="A2728" t="s">
        <v>369</v>
      </c>
      <c r="B2728" t="str">
        <v xml:space="preserve">Licencias de empresas de recolección , transporte y disposición de residuos peligrosos </v>
      </c>
      <c r="C2728">
        <v>0</v>
      </c>
      <c r="D2728" t="str">
        <f t="shared" si="46"/>
        <v>1</v>
      </c>
      <c r="E2728" t="s">
        <v>366</v>
      </c>
      <c r="F2728">
        <v>2025</v>
      </c>
    </row>
    <row r="2729" spans="1:6" x14ac:dyDescent="0.3">
      <c r="A2729" t="s">
        <v>369</v>
      </c>
      <c r="B2729" t="str">
        <v>Recoleccción de residuos peligrosos (SGA-PL-02-RG-01 Entrega y verificación  de residuos peligrosos)</v>
      </c>
      <c r="C2729">
        <v>0</v>
      </c>
      <c r="D2729" t="str">
        <f t="shared" si="46"/>
        <v>1</v>
      </c>
      <c r="E2729" t="s">
        <v>366</v>
      </c>
      <c r="F2729">
        <v>2025</v>
      </c>
    </row>
    <row r="2730" spans="1:6" x14ac:dyDescent="0.3">
      <c r="A2730" t="s">
        <v>369</v>
      </c>
      <c r="B2730" t="str">
        <v>Manifiestos de carga</v>
      </c>
      <c r="C2730">
        <v>0</v>
      </c>
      <c r="D2730" t="str">
        <f t="shared" si="46"/>
        <v>1</v>
      </c>
      <c r="E2730" t="s">
        <v>366</v>
      </c>
      <c r="F2730">
        <v>2025</v>
      </c>
    </row>
    <row r="2731" spans="1:6" x14ac:dyDescent="0.3">
      <c r="A2731" t="s">
        <v>369</v>
      </c>
      <c r="B2731" t="str">
        <v xml:space="preserve">Recolección de aguas residuales de baños portatiles </v>
      </c>
      <c r="C2731">
        <v>0</v>
      </c>
      <c r="D2731" t="str">
        <f t="shared" si="46"/>
        <v>1</v>
      </c>
      <c r="E2731" t="s">
        <v>366</v>
      </c>
      <c r="F2731">
        <v>2025</v>
      </c>
    </row>
    <row r="2732" spans="1:6" x14ac:dyDescent="0.3">
      <c r="A2732" t="s">
        <v>369</v>
      </c>
      <c r="B2732" t="str">
        <v>Actualización del registro SGA-PM-01-RG-01 Control de generación y disposición de residuos</v>
      </c>
      <c r="C2732">
        <v>0</v>
      </c>
      <c r="D2732" t="str">
        <f t="shared" si="46"/>
        <v>1</v>
      </c>
      <c r="E2732" t="s">
        <v>366</v>
      </c>
      <c r="F2732">
        <v>2025</v>
      </c>
    </row>
    <row r="2733" spans="1:6" x14ac:dyDescent="0.3">
      <c r="A2733" t="s">
        <v>369</v>
      </c>
      <c r="B2733" t="str">
        <v xml:space="preserve">Licencias y certificados de disposición final de los talleres que realizan mantenimiento a los vehiculos </v>
      </c>
      <c r="C2733">
        <v>0</v>
      </c>
      <c r="D2733" t="str">
        <f t="shared" si="46"/>
        <v>1</v>
      </c>
      <c r="E2733" t="s">
        <v>366</v>
      </c>
      <c r="F2733">
        <v>2025</v>
      </c>
    </row>
    <row r="2734" spans="1:6" x14ac:dyDescent="0.3">
      <c r="A2734" t="s">
        <v>369</v>
      </c>
      <c r="B2734" t="str">
        <v>Control de plagas (roedores)</v>
      </c>
      <c r="C2734">
        <v>0</v>
      </c>
      <c r="D2734" t="str">
        <f t="shared" si="46"/>
        <v>1</v>
      </c>
      <c r="E2734" t="s">
        <v>366</v>
      </c>
      <c r="F2734">
        <v>2025</v>
      </c>
    </row>
    <row r="2735" spans="1:6" x14ac:dyDescent="0.3">
      <c r="A2735" t="s">
        <v>369</v>
      </c>
      <c r="B2735" t="str">
        <v>Fumigación general (Vectores)</v>
      </c>
      <c r="C2735">
        <v>0</v>
      </c>
      <c r="D2735" t="str">
        <f t="shared" si="46"/>
        <v>1</v>
      </c>
      <c r="E2735" t="s">
        <v>366</v>
      </c>
      <c r="F2735">
        <v>2025</v>
      </c>
    </row>
    <row r="2736" spans="1:6" x14ac:dyDescent="0.3">
      <c r="A2736" t="s">
        <v>369</v>
      </c>
      <c r="B2736" t="str">
        <v>Lavado de tanques</v>
      </c>
      <c r="C2736">
        <v>0</v>
      </c>
      <c r="D2736" t="str">
        <f t="shared" si="46"/>
        <v>1</v>
      </c>
      <c r="E2736" t="s">
        <v>366</v>
      </c>
      <c r="F2736">
        <v>2025</v>
      </c>
    </row>
    <row r="2737" spans="1:6" x14ac:dyDescent="0.3">
      <c r="A2737" t="s">
        <v>369</v>
      </c>
      <c r="B2737" t="str">
        <v>Análisis e informe de agua potable (Laboratorio acreditado por el IDEAM)</v>
      </c>
      <c r="C2737">
        <v>0</v>
      </c>
      <c r="D2737" t="str">
        <f t="shared" si="46"/>
        <v>1</v>
      </c>
      <c r="E2737" t="s">
        <v>366</v>
      </c>
      <c r="F2737">
        <v>2025</v>
      </c>
    </row>
    <row r="2738" spans="1:6" x14ac:dyDescent="0.3">
      <c r="A2738" t="s">
        <v>369</v>
      </c>
      <c r="B2738" t="str">
        <v>Mantenimiento de los filtros de agua de las instalaciones de la sede</v>
      </c>
      <c r="C2738">
        <v>0</v>
      </c>
      <c r="D2738" t="str">
        <f t="shared" si="46"/>
        <v>1</v>
      </c>
      <c r="E2738" t="s">
        <v>366</v>
      </c>
      <c r="F2738">
        <v>2025</v>
      </c>
    </row>
    <row r="2739" spans="1:6" x14ac:dyDescent="0.3">
      <c r="A2739" t="s">
        <v>369</v>
      </c>
      <c r="B2739" t="str">
        <v>Proyectos para la disminuación del impacto ambiental</v>
      </c>
      <c r="C2739">
        <v>0</v>
      </c>
      <c r="D2739" t="str">
        <f t="shared" si="46"/>
        <v>1</v>
      </c>
      <c r="E2739" t="s">
        <v>366</v>
      </c>
      <c r="F2739">
        <v>2025</v>
      </c>
    </row>
    <row r="2740" spans="1:6" x14ac:dyDescent="0.3">
      <c r="A2740" t="s">
        <v>369</v>
      </c>
      <c r="B2740" t="str">
        <v>Campañas de toma de conciencia en el contrato</v>
      </c>
      <c r="C2740">
        <v>0</v>
      </c>
      <c r="D2740" t="str">
        <f t="shared" si="46"/>
        <v>1</v>
      </c>
      <c r="E2740" t="s">
        <v>366</v>
      </c>
      <c r="F2740">
        <v>2025</v>
      </c>
    </row>
    <row r="2741" spans="1:6" x14ac:dyDescent="0.3">
      <c r="A2741" t="s">
        <v>369</v>
      </c>
      <c r="B2741" t="str">
        <v>Charlas o divulgaciones en temas ambientales</v>
      </c>
      <c r="C2741">
        <v>0</v>
      </c>
      <c r="D2741" t="str">
        <f t="shared" si="46"/>
        <v>1</v>
      </c>
      <c r="E2741" t="s">
        <v>366</v>
      </c>
      <c r="F2741">
        <v>2025</v>
      </c>
    </row>
    <row r="2742" spans="1:6" x14ac:dyDescent="0.3">
      <c r="A2742" t="s">
        <v>369</v>
      </c>
      <c r="B2742" t="str">
        <v>Verificación de las revisiones tecnicomecanica de los vehiculos</v>
      </c>
      <c r="C2742">
        <v>0</v>
      </c>
      <c r="D2742" t="str">
        <f t="shared" si="46"/>
        <v>1</v>
      </c>
      <c r="E2742" t="s">
        <v>366</v>
      </c>
      <c r="F2742">
        <v>2025</v>
      </c>
    </row>
    <row r="2743" spans="1:6" x14ac:dyDescent="0.3">
      <c r="A2743" t="s">
        <v>369</v>
      </c>
      <c r="B2743" t="str">
        <v>Verificaciones de las revisiones tecnicomecanicas de las motos</v>
      </c>
      <c r="C2743">
        <v>0</v>
      </c>
      <c r="D2743" t="str">
        <f t="shared" si="46"/>
        <v>1</v>
      </c>
      <c r="E2743" t="s">
        <v>366</v>
      </c>
      <c r="F2743">
        <v>2025</v>
      </c>
    </row>
    <row r="2744" spans="1:6" x14ac:dyDescent="0.3">
      <c r="A2744" t="s">
        <v>369</v>
      </c>
      <c r="B2744" t="str">
        <v>Revisión de la información en la plataforma CAMPRO</v>
      </c>
      <c r="C2744">
        <v>0</v>
      </c>
      <c r="D2744" t="str">
        <f t="shared" si="46"/>
        <v>1</v>
      </c>
      <c r="E2744" t="s">
        <v>366</v>
      </c>
      <c r="F2744">
        <v>2025</v>
      </c>
    </row>
    <row r="2745" spans="1:6" x14ac:dyDescent="0.3">
      <c r="A2745" t="s">
        <v>369</v>
      </c>
      <c r="B2745" t="str">
        <v>Certificación ambiental para la habilitación de centros de diagnostico automotor - CDA</v>
      </c>
      <c r="C2745">
        <v>0</v>
      </c>
      <c r="D2745" t="str">
        <f t="shared" si="46"/>
        <v>1</v>
      </c>
      <c r="E2745" t="s">
        <v>366</v>
      </c>
      <c r="F2745">
        <v>2025</v>
      </c>
    </row>
    <row r="2746" spans="1:6" x14ac:dyDescent="0.3">
      <c r="A2746" t="s">
        <v>369</v>
      </c>
      <c r="B2746" t="str">
        <v>Combustibles</v>
      </c>
      <c r="C2746">
        <v>0</v>
      </c>
      <c r="D2746" t="str">
        <f t="shared" ref="D2746:D2806" si="47">IF(C2746=1,"0","1")</f>
        <v>1</v>
      </c>
      <c r="E2746" t="s">
        <v>366</v>
      </c>
      <c r="F2746">
        <v>2025</v>
      </c>
    </row>
    <row r="2747" spans="1:6" x14ac:dyDescent="0.3">
      <c r="A2747" t="s">
        <v>369</v>
      </c>
      <c r="B2747" t="str">
        <v>SSL-PM-02-RG-01 Matriz de Identificación sustancia quimica</v>
      </c>
      <c r="C2747">
        <v>0</v>
      </c>
      <c r="D2747" t="str">
        <f t="shared" si="47"/>
        <v>1</v>
      </c>
      <c r="E2747" t="s">
        <v>366</v>
      </c>
      <c r="F2747">
        <v>2025</v>
      </c>
    </row>
    <row r="2748" spans="1:6" x14ac:dyDescent="0.3">
      <c r="A2748" t="s">
        <v>369</v>
      </c>
      <c r="B2748" t="str">
        <v>Matriz de compatibilidad de acuerdo a las sustancias quimicas que se manejan</v>
      </c>
      <c r="C2748">
        <v>0</v>
      </c>
      <c r="D2748" t="str">
        <f t="shared" si="47"/>
        <v>1</v>
      </c>
      <c r="E2748" t="s">
        <v>366</v>
      </c>
      <c r="F2748">
        <v>2025</v>
      </c>
    </row>
    <row r="2749" spans="1:6" x14ac:dyDescent="0.3">
      <c r="A2749" t="s">
        <v>369</v>
      </c>
      <c r="B2749" t="str">
        <v>Verificación del almacenamiento de las sustancias quimicas de acuerdo al Sistema Globalmente Armonizado (Registro fotografico)</v>
      </c>
      <c r="C2749">
        <v>0</v>
      </c>
      <c r="D2749" t="str">
        <f t="shared" si="47"/>
        <v>1</v>
      </c>
      <c r="E2749" t="s">
        <v>366</v>
      </c>
      <c r="F2749">
        <v>2025</v>
      </c>
    </row>
    <row r="2750" spans="1:6" x14ac:dyDescent="0.3">
      <c r="A2750" t="s">
        <v>369</v>
      </c>
      <c r="B2750" t="str">
        <v>SSL-PM-02-RG-02 Etiquetado de las sustancias quimicas en la sede del proyecto (Servicios generales, almacen, TI, entre otras). (Registro fotografico)</v>
      </c>
      <c r="C2750">
        <v>0</v>
      </c>
      <c r="D2750" t="str">
        <f t="shared" si="47"/>
        <v>1</v>
      </c>
      <c r="E2750" t="s">
        <v>366</v>
      </c>
      <c r="F2750">
        <v>2025</v>
      </c>
    </row>
    <row r="2751" spans="1:6" x14ac:dyDescent="0.3">
      <c r="A2751" t="s">
        <v>369</v>
      </c>
      <c r="B2751" t="str">
        <v>Fichas de seguridad que se utilizan en el proyecto (Resolución 773 de 2021 - Decreto 1496 del 2018  y que cumplan de acuerdo a la NTC 4435)</v>
      </c>
      <c r="C2751">
        <v>0</v>
      </c>
      <c r="D2751" t="str">
        <f t="shared" si="47"/>
        <v>1</v>
      </c>
      <c r="E2751" t="s">
        <v>366</v>
      </c>
      <c r="F2751">
        <v>2025</v>
      </c>
    </row>
    <row r="2752" spans="1:6" x14ac:dyDescent="0.3">
      <c r="A2752" t="s">
        <v>369</v>
      </c>
      <c r="B2752" t="str">
        <v xml:space="preserve">SSL-PM-02-RG-02 Etiquetado de las sustancias quimicas en los vehiculos del proyecto  </v>
      </c>
      <c r="C2752">
        <v>0</v>
      </c>
      <c r="D2752" t="str">
        <f t="shared" si="47"/>
        <v>1</v>
      </c>
      <c r="E2752" t="s">
        <v>366</v>
      </c>
      <c r="F2752">
        <v>2025</v>
      </c>
    </row>
    <row r="2753" spans="1:6" x14ac:dyDescent="0.3">
      <c r="A2753" t="s">
        <v>369</v>
      </c>
      <c r="B2753" t="str">
        <v>SSL-PM-02-RG-03 Tarjeta de emergencia (para el transporte de sustancias quimicas)</v>
      </c>
      <c r="C2753">
        <v>0</v>
      </c>
      <c r="D2753" t="str">
        <f t="shared" si="47"/>
        <v>1</v>
      </c>
      <c r="E2753" t="s">
        <v>366</v>
      </c>
      <c r="F2753">
        <v>2025</v>
      </c>
    </row>
    <row r="2754" spans="1:6" x14ac:dyDescent="0.3">
      <c r="A2754" t="s">
        <v>369</v>
      </c>
      <c r="B2754" t="str">
        <v>Cumplimiento al rotulado de los vehiculos que transportan sustancias (Decreto 1609/2002)</v>
      </c>
      <c r="C2754">
        <v>0</v>
      </c>
      <c r="D2754" t="str">
        <f t="shared" si="47"/>
        <v>1</v>
      </c>
      <c r="E2754" t="s">
        <v>366</v>
      </c>
      <c r="F2754">
        <v>2025</v>
      </c>
    </row>
    <row r="2755" spans="1:6" x14ac:dyDescent="0.3">
      <c r="A2755" t="s">
        <v>369</v>
      </c>
      <c r="B2755" t="str">
        <v>SSL-PM-14-RG-05 Guion para el desarrollo del simulacro</v>
      </c>
      <c r="C2755">
        <v>0</v>
      </c>
      <c r="D2755" t="str">
        <f t="shared" si="47"/>
        <v>1</v>
      </c>
      <c r="E2755" t="s">
        <v>366</v>
      </c>
      <c r="F2755">
        <v>2025</v>
      </c>
    </row>
    <row r="2756" spans="1:6" x14ac:dyDescent="0.3">
      <c r="A2756" t="s">
        <v>369</v>
      </c>
      <c r="B2756" t="str">
        <v>SGA-PR-02-RG-03 Informe de simulacro de emergencias ambientales.</v>
      </c>
      <c r="C2756">
        <v>0</v>
      </c>
      <c r="D2756" t="str">
        <f t="shared" si="47"/>
        <v>1</v>
      </c>
      <c r="E2756" t="s">
        <v>366</v>
      </c>
      <c r="F2756">
        <v>2025</v>
      </c>
    </row>
    <row r="2757" spans="1:6" x14ac:dyDescent="0.3">
      <c r="A2757" t="s">
        <v>369</v>
      </c>
      <c r="B2757" t="str">
        <v>Documento donde se establece los PONS aplicables al contrato</v>
      </c>
      <c r="C2757">
        <v>0</v>
      </c>
      <c r="D2757" t="str">
        <f t="shared" si="47"/>
        <v>1</v>
      </c>
      <c r="E2757" t="s">
        <v>366</v>
      </c>
      <c r="F2757">
        <v>2025</v>
      </c>
    </row>
    <row r="2758" spans="1:6" x14ac:dyDescent="0.3">
      <c r="A2758" t="s">
        <v>369</v>
      </c>
      <c r="B2758" t="str">
        <v>SGA-PR-02-RG-02 Investigación de causalidad de emergencias ambientales</v>
      </c>
      <c r="C2758">
        <v>0</v>
      </c>
      <c r="D2758" t="str">
        <f t="shared" si="47"/>
        <v>1</v>
      </c>
      <c r="E2758" t="s">
        <v>366</v>
      </c>
      <c r="F2758">
        <v>2025</v>
      </c>
    </row>
    <row r="2759" spans="1:6" x14ac:dyDescent="0.3">
      <c r="A2759" t="s">
        <v>369</v>
      </c>
      <c r="B2759" t="str">
        <v>SGA-PR-02-RG-04 Base de incidentes ambientales</v>
      </c>
      <c r="C2759">
        <v>0</v>
      </c>
      <c r="D2759" t="str">
        <f t="shared" si="47"/>
        <v>1</v>
      </c>
      <c r="E2759" t="s">
        <v>366</v>
      </c>
      <c r="F2759">
        <v>2025</v>
      </c>
    </row>
    <row r="2760" spans="1:6" x14ac:dyDescent="0.3">
      <c r="A2760" t="s">
        <v>369</v>
      </c>
      <c r="B2760" t="str">
        <v>Inducción y reinducción</v>
      </c>
      <c r="C2760">
        <v>0</v>
      </c>
      <c r="D2760" t="str">
        <f t="shared" si="47"/>
        <v>1</v>
      </c>
      <c r="E2760" t="s">
        <v>366</v>
      </c>
      <c r="F2760">
        <v>2025</v>
      </c>
    </row>
    <row r="2761" spans="1:6" x14ac:dyDescent="0.3">
      <c r="A2761" t="s">
        <v>369</v>
      </c>
      <c r="B2761" t="str">
        <v>Inspecciones ambiental en terreno</v>
      </c>
      <c r="C2761">
        <v>0</v>
      </c>
      <c r="D2761" t="str">
        <f t="shared" si="47"/>
        <v>1</v>
      </c>
      <c r="E2761" t="s">
        <v>366</v>
      </c>
      <c r="F2761">
        <v>2025</v>
      </c>
    </row>
    <row r="2762" spans="1:6" x14ac:dyDescent="0.3">
      <c r="A2762" t="s">
        <v>369</v>
      </c>
      <c r="B2762" t="str">
        <v>Inspecciones de kit de derrames</v>
      </c>
      <c r="C2762">
        <v>0</v>
      </c>
      <c r="D2762" t="str">
        <f t="shared" si="47"/>
        <v>1</v>
      </c>
      <c r="E2762" t="s">
        <v>366</v>
      </c>
      <c r="F2762">
        <v>2025</v>
      </c>
    </row>
    <row r="2763" spans="1:6" x14ac:dyDescent="0.3">
      <c r="A2763" t="s">
        <v>369</v>
      </c>
      <c r="B2763" t="str">
        <v>Inspecciones localivas ambientales</v>
      </c>
      <c r="C2763">
        <v>0</v>
      </c>
      <c r="D2763" t="str">
        <f t="shared" si="47"/>
        <v>1</v>
      </c>
      <c r="E2763" t="s">
        <v>366</v>
      </c>
      <c r="F2763">
        <v>2025</v>
      </c>
    </row>
    <row r="2764" spans="1:6" x14ac:dyDescent="0.3">
      <c r="A2764" t="s">
        <v>369</v>
      </c>
      <c r="B2764" t="str">
        <v>Informe del desempeño ambiental del contrato (Indicadores, practicas sostenibles, hallazgos, entre otros)</v>
      </c>
      <c r="C2764">
        <v>0</v>
      </c>
      <c r="D2764" t="str">
        <f t="shared" si="47"/>
        <v>1</v>
      </c>
      <c r="E2764" t="s">
        <v>366</v>
      </c>
      <c r="F2764">
        <v>2025</v>
      </c>
    </row>
    <row r="2765" spans="1:6" x14ac:dyDescent="0.3">
      <c r="A2765" t="s">
        <v>369</v>
      </c>
      <c r="B2765" t="str">
        <v>Comunicación del desempeño ambiental a colaboradores</v>
      </c>
      <c r="C2765">
        <v>0</v>
      </c>
      <c r="D2765" t="str">
        <f t="shared" si="47"/>
        <v>1</v>
      </c>
      <c r="E2765" t="s">
        <v>366</v>
      </c>
      <c r="F2765">
        <v>2025</v>
      </c>
    </row>
    <row r="2766" spans="1:6" x14ac:dyDescent="0.3">
      <c r="A2766" t="s">
        <v>369</v>
      </c>
      <c r="B2766" t="str">
        <v>SGA-PL-01-RG-05 Lista de chequeo de cumplimiento ambiental de proveedores (Sustancias quimicas, Saneamiento básico, Residuos peligrosos, RCD, CDA, Estaciones de servicio, Laboratorios - Cromatografia; entre otros)</v>
      </c>
      <c r="C2766">
        <v>0</v>
      </c>
      <c r="D2766" t="str">
        <f t="shared" si="47"/>
        <v>1</v>
      </c>
      <c r="E2766" t="s">
        <v>366</v>
      </c>
      <c r="F2766">
        <v>2025</v>
      </c>
    </row>
    <row r="2767" spans="1:6" x14ac:dyDescent="0.3">
      <c r="A2767" t="s">
        <v>369</v>
      </c>
      <c r="B2767" t="str">
        <v>Soportes del cumplimiento ambiental de cada proveedor</v>
      </c>
      <c r="C2767">
        <v>0</v>
      </c>
      <c r="D2767" t="str">
        <f t="shared" si="47"/>
        <v>1</v>
      </c>
      <c r="E2767" t="s">
        <v>366</v>
      </c>
      <c r="F2767">
        <v>2025</v>
      </c>
    </row>
    <row r="2768" spans="1:6" x14ac:dyDescent="0.3">
      <c r="A2768" t="s">
        <v>369</v>
      </c>
      <c r="B2768" t="str">
        <v>Seguimiento y Control Acciones Correctivas y Oportunidades de Mejora</v>
      </c>
      <c r="C2768">
        <v>0</v>
      </c>
      <c r="D2768" t="str">
        <f t="shared" si="47"/>
        <v>1</v>
      </c>
      <c r="E2768" t="s">
        <v>366</v>
      </c>
      <c r="F2768">
        <v>2025</v>
      </c>
    </row>
    <row r="2769" spans="1:6" x14ac:dyDescent="0.3">
      <c r="A2769" t="s">
        <v>369</v>
      </c>
      <c r="B2769" t="str">
        <v>Evidencias de cierre de hallazgo</v>
      </c>
      <c r="C2769">
        <v>0</v>
      </c>
      <c r="D2769" t="str">
        <f t="shared" si="47"/>
        <v>1</v>
      </c>
      <c r="E2769" t="s">
        <v>366</v>
      </c>
      <c r="F2769">
        <v>2025</v>
      </c>
    </row>
    <row r="2770" spans="1:6" x14ac:dyDescent="0.3">
      <c r="A2770" t="s">
        <v>369</v>
      </c>
      <c r="B2770" t="str">
        <v>Residuos</v>
      </c>
      <c r="C2770">
        <v>0</v>
      </c>
      <c r="D2770" t="str">
        <f t="shared" si="47"/>
        <v>1</v>
      </c>
      <c r="E2770" t="s">
        <v>366</v>
      </c>
      <c r="F2770">
        <v>2025</v>
      </c>
    </row>
    <row r="2771" spans="1:6" x14ac:dyDescent="0.3">
      <c r="A2771" t="s">
        <v>369</v>
      </c>
      <c r="B2771" t="str">
        <v>Emisiones y combustible</v>
      </c>
      <c r="C2771">
        <v>0</v>
      </c>
      <c r="D2771" t="str">
        <f t="shared" si="47"/>
        <v>1</v>
      </c>
      <c r="E2771" t="s">
        <v>366</v>
      </c>
      <c r="F2771">
        <v>2025</v>
      </c>
    </row>
    <row r="2772" spans="1:6" x14ac:dyDescent="0.3">
      <c r="A2772" t="s">
        <v>369</v>
      </c>
      <c r="B2772" t="str">
        <v>Saneamiento básico</v>
      </c>
      <c r="C2772">
        <v>0</v>
      </c>
      <c r="D2772" t="str">
        <f t="shared" si="47"/>
        <v>1</v>
      </c>
      <c r="E2772" t="s">
        <v>366</v>
      </c>
      <c r="F2772">
        <v>2025</v>
      </c>
    </row>
    <row r="2773" spans="1:6" x14ac:dyDescent="0.3">
      <c r="A2773" t="s">
        <v>369</v>
      </c>
      <c r="B2773" t="str">
        <v>Inspecciones</v>
      </c>
      <c r="C2773">
        <v>0</v>
      </c>
      <c r="D2773" t="str">
        <f t="shared" si="47"/>
        <v>1</v>
      </c>
      <c r="E2773" t="s">
        <v>366</v>
      </c>
      <c r="F2773">
        <v>2025</v>
      </c>
    </row>
    <row r="2774" spans="1:6" x14ac:dyDescent="0.3">
      <c r="A2774" t="s">
        <v>369</v>
      </c>
      <c r="B2774" t="str">
        <v>Practicas</v>
      </c>
      <c r="C2774">
        <v>0</v>
      </c>
      <c r="D2774" t="str">
        <f t="shared" si="47"/>
        <v>1</v>
      </c>
      <c r="E2774" t="s">
        <v>366</v>
      </c>
      <c r="F2774">
        <v>2025</v>
      </c>
    </row>
    <row r="2775" spans="1:6" x14ac:dyDescent="0.3">
      <c r="A2775" t="s">
        <v>369</v>
      </c>
      <c r="B2775" t="str">
        <v>Formaciones</v>
      </c>
      <c r="C2775">
        <v>0</v>
      </c>
      <c r="D2775" t="str">
        <f t="shared" si="47"/>
        <v>1</v>
      </c>
      <c r="E2775" t="s">
        <v>366</v>
      </c>
      <c r="F2775">
        <v>2025</v>
      </c>
    </row>
    <row r="2776" spans="1:6" x14ac:dyDescent="0.3">
      <c r="A2776" t="s">
        <v>369</v>
      </c>
      <c r="B2776" t="str" cm="1">
        <f t="array" ref="B2776:B2834">'EPSA CALI.'!C9:C67</f>
        <v>SIG-MG-01-RG-02 Matriz DOFA</v>
      </c>
      <c r="C2776" cm="1">
        <f t="array" ref="C2776:C2834">'EPSA CALI.'!O9:O67</f>
        <v>1</v>
      </c>
      <c r="D2776" t="str">
        <f t="shared" si="47"/>
        <v>0</v>
      </c>
      <c r="E2776" t="s">
        <v>367</v>
      </c>
      <c r="F2776">
        <v>2025</v>
      </c>
    </row>
    <row r="2777" spans="1:6" x14ac:dyDescent="0.3">
      <c r="A2777" t="s">
        <v>369</v>
      </c>
      <c r="B2777" t="str">
        <v>Matriz de partes interesadas</v>
      </c>
      <c r="C2777">
        <v>1</v>
      </c>
      <c r="D2777" t="str">
        <f t="shared" si="47"/>
        <v>0</v>
      </c>
      <c r="E2777" t="s">
        <v>367</v>
      </c>
      <c r="F2777">
        <v>2025</v>
      </c>
    </row>
    <row r="2778" spans="1:6" x14ac:dyDescent="0.3">
      <c r="A2778" t="s">
        <v>369</v>
      </c>
      <c r="B2778" t="str">
        <v>Matriz de riesgos y oportunidades</v>
      </c>
      <c r="C2778">
        <v>1</v>
      </c>
      <c r="D2778" t="str">
        <f t="shared" si="47"/>
        <v>0</v>
      </c>
      <c r="E2778" t="s">
        <v>367</v>
      </c>
      <c r="F2778">
        <v>2025</v>
      </c>
    </row>
    <row r="2779" spans="1:6" x14ac:dyDescent="0.3">
      <c r="A2779" t="s">
        <v>369</v>
      </c>
      <c r="B2779" t="str">
        <v>Matriz de identificación de aspectos e impactos ambientales</v>
      </c>
      <c r="C2779">
        <v>1</v>
      </c>
      <c r="D2779" t="str">
        <f t="shared" si="47"/>
        <v>0</v>
      </c>
      <c r="E2779" t="s">
        <v>367</v>
      </c>
      <c r="F2779">
        <v>2025</v>
      </c>
    </row>
    <row r="2780" spans="1:6" x14ac:dyDescent="0.3">
      <c r="A2780" t="s">
        <v>369</v>
      </c>
      <c r="B2780" t="str">
        <v>Divulgación de la Matriz de identificación de aspectos e impactos ambientales</v>
      </c>
      <c r="C2780">
        <v>1</v>
      </c>
      <c r="D2780" t="str">
        <f t="shared" si="47"/>
        <v>0</v>
      </c>
      <c r="E2780" t="s">
        <v>367</v>
      </c>
      <c r="F2780">
        <v>2025</v>
      </c>
    </row>
    <row r="2781" spans="1:6" x14ac:dyDescent="0.3">
      <c r="A2781" t="s">
        <v>369</v>
      </c>
      <c r="B2781" t="str">
        <v>Presupuesto para la implementación del Sistema de Gestión Ambiental</v>
      </c>
      <c r="C2781">
        <v>1</v>
      </c>
      <c r="D2781" t="str">
        <f t="shared" si="47"/>
        <v>0</v>
      </c>
      <c r="E2781" t="s">
        <v>367</v>
      </c>
      <c r="F2781">
        <v>2025</v>
      </c>
    </row>
    <row r="2782" spans="1:6" x14ac:dyDescent="0.3">
      <c r="A2782" t="s">
        <v>369</v>
      </c>
      <c r="B2782" t="str">
        <v>Matriz de comunicaciones externas</v>
      </c>
      <c r="C2782">
        <v>1</v>
      </c>
      <c r="D2782" t="str">
        <f t="shared" si="47"/>
        <v>0</v>
      </c>
      <c r="E2782" t="s">
        <v>367</v>
      </c>
      <c r="F2782">
        <v>2025</v>
      </c>
    </row>
    <row r="2783" spans="1:6" x14ac:dyDescent="0.3">
      <c r="A2783" t="s">
        <v>369</v>
      </c>
      <c r="B2783" t="str">
        <v>Verificación de las instalaciones del centro de acopio</v>
      </c>
      <c r="C2783">
        <v>0</v>
      </c>
      <c r="D2783" t="str">
        <f t="shared" si="47"/>
        <v>1</v>
      </c>
      <c r="E2783" t="s">
        <v>367</v>
      </c>
      <c r="F2783">
        <v>2025</v>
      </c>
    </row>
    <row r="2784" spans="1:6" x14ac:dyDescent="0.3">
      <c r="A2784" t="s">
        <v>369</v>
      </c>
      <c r="B2784" t="str">
        <v xml:space="preserve">Aforo de residuos ordinarios </v>
      </c>
      <c r="C2784">
        <v>0</v>
      </c>
      <c r="D2784" t="str">
        <f t="shared" si="47"/>
        <v>1</v>
      </c>
      <c r="E2784" t="s">
        <v>367</v>
      </c>
      <c r="F2784">
        <v>2025</v>
      </c>
    </row>
    <row r="2785" spans="1:6" x14ac:dyDescent="0.3">
      <c r="A2785" t="s">
        <v>369</v>
      </c>
      <c r="B2785" t="str">
        <v>Orden y aseo del centro de acopio</v>
      </c>
      <c r="C2785">
        <v>0</v>
      </c>
      <c r="D2785" t="str">
        <f t="shared" si="47"/>
        <v>1</v>
      </c>
      <c r="E2785" t="s">
        <v>367</v>
      </c>
      <c r="F2785">
        <v>2025</v>
      </c>
    </row>
    <row r="2786" spans="1:6" x14ac:dyDescent="0.3">
      <c r="A2786" t="s">
        <v>369</v>
      </c>
      <c r="B2786" t="str">
        <v>Recolección de residuos aprovechables (SGA-PM-01-RG-02 Venta de material reciclable y/o donación)</v>
      </c>
      <c r="C2786">
        <v>0</v>
      </c>
      <c r="D2786" t="str">
        <f t="shared" si="47"/>
        <v>1</v>
      </c>
      <c r="E2786" t="s">
        <v>367</v>
      </c>
      <c r="F2786">
        <v>2025</v>
      </c>
    </row>
    <row r="2787" spans="1:6" x14ac:dyDescent="0.3">
      <c r="A2787" t="s">
        <v>369</v>
      </c>
      <c r="B2787" t="str">
        <v xml:space="preserve">Licencias de empresas de recolección , transporte y disposición de residuos peligrosos </v>
      </c>
      <c r="C2787">
        <v>0</v>
      </c>
      <c r="D2787" t="str">
        <f t="shared" si="47"/>
        <v>1</v>
      </c>
      <c r="E2787" t="s">
        <v>367</v>
      </c>
      <c r="F2787">
        <v>2025</v>
      </c>
    </row>
    <row r="2788" spans="1:6" x14ac:dyDescent="0.3">
      <c r="A2788" t="s">
        <v>369</v>
      </c>
      <c r="B2788" t="str">
        <v>Recoleccción de residuos peligrosos (SGA-PL-02-RG-01 Entrega y verificación  de residuos peligrosos)</v>
      </c>
      <c r="C2788">
        <v>0</v>
      </c>
      <c r="D2788" t="str">
        <f t="shared" si="47"/>
        <v>1</v>
      </c>
      <c r="E2788" t="s">
        <v>367</v>
      </c>
      <c r="F2788">
        <v>2025</v>
      </c>
    </row>
    <row r="2789" spans="1:6" x14ac:dyDescent="0.3">
      <c r="A2789" t="s">
        <v>369</v>
      </c>
      <c r="B2789" t="str">
        <v>Manifiestos de carga</v>
      </c>
      <c r="C2789">
        <v>0</v>
      </c>
      <c r="D2789" t="str">
        <f t="shared" si="47"/>
        <v>1</v>
      </c>
      <c r="E2789" t="s">
        <v>367</v>
      </c>
      <c r="F2789">
        <v>2025</v>
      </c>
    </row>
    <row r="2790" spans="1:6" x14ac:dyDescent="0.3">
      <c r="A2790" t="s">
        <v>369</v>
      </c>
      <c r="B2790" t="str">
        <v xml:space="preserve">Recolección de aguas residuales de baños portatiles </v>
      </c>
      <c r="C2790">
        <v>0</v>
      </c>
      <c r="D2790" t="str">
        <f t="shared" si="47"/>
        <v>1</v>
      </c>
      <c r="E2790" t="s">
        <v>367</v>
      </c>
      <c r="F2790">
        <v>2025</v>
      </c>
    </row>
    <row r="2791" spans="1:6" x14ac:dyDescent="0.3">
      <c r="A2791" t="s">
        <v>369</v>
      </c>
      <c r="B2791" t="str">
        <v>Actualización del registro SGA-PM-01-RG-01 Control de generación y disposición de residuos</v>
      </c>
      <c r="C2791">
        <v>0</v>
      </c>
      <c r="D2791" t="str">
        <f t="shared" si="47"/>
        <v>1</v>
      </c>
      <c r="E2791" t="s">
        <v>367</v>
      </c>
      <c r="F2791">
        <v>2025</v>
      </c>
    </row>
    <row r="2792" spans="1:6" x14ac:dyDescent="0.3">
      <c r="A2792" t="s">
        <v>369</v>
      </c>
      <c r="B2792" t="str">
        <v xml:space="preserve">Licencias y certificados de disposición final de los talleres que realizan mantenimiento a los vehiculos </v>
      </c>
      <c r="C2792">
        <v>0</v>
      </c>
      <c r="D2792" t="str">
        <f t="shared" si="47"/>
        <v>1</v>
      </c>
      <c r="E2792" t="s">
        <v>367</v>
      </c>
      <c r="F2792">
        <v>2025</v>
      </c>
    </row>
    <row r="2793" spans="1:6" x14ac:dyDescent="0.3">
      <c r="A2793" t="s">
        <v>369</v>
      </c>
      <c r="B2793" t="str">
        <v>Control de plagas (roedores)</v>
      </c>
      <c r="C2793">
        <v>0</v>
      </c>
      <c r="D2793" t="str">
        <f t="shared" si="47"/>
        <v>1</v>
      </c>
      <c r="E2793" t="s">
        <v>367</v>
      </c>
      <c r="F2793">
        <v>2025</v>
      </c>
    </row>
    <row r="2794" spans="1:6" x14ac:dyDescent="0.3">
      <c r="A2794" t="s">
        <v>369</v>
      </c>
      <c r="B2794" t="str">
        <v>Fumigación general (Vectores)</v>
      </c>
      <c r="C2794">
        <v>0</v>
      </c>
      <c r="D2794" t="str">
        <f t="shared" si="47"/>
        <v>1</v>
      </c>
      <c r="E2794" t="s">
        <v>367</v>
      </c>
      <c r="F2794">
        <v>2025</v>
      </c>
    </row>
    <row r="2795" spans="1:6" x14ac:dyDescent="0.3">
      <c r="A2795" t="s">
        <v>369</v>
      </c>
      <c r="B2795" t="str">
        <v>Lavado de tanques</v>
      </c>
      <c r="C2795">
        <v>0</v>
      </c>
      <c r="D2795" t="str">
        <f t="shared" si="47"/>
        <v>1</v>
      </c>
      <c r="E2795" t="s">
        <v>367</v>
      </c>
      <c r="F2795">
        <v>2025</v>
      </c>
    </row>
    <row r="2796" spans="1:6" x14ac:dyDescent="0.3">
      <c r="A2796" t="s">
        <v>369</v>
      </c>
      <c r="B2796" t="str">
        <v>Análisis e informe de agua potable (Laboratorio acreditado por el IDEAM)</v>
      </c>
      <c r="C2796">
        <v>0</v>
      </c>
      <c r="D2796" t="str">
        <f t="shared" si="47"/>
        <v>1</v>
      </c>
      <c r="E2796" t="s">
        <v>367</v>
      </c>
      <c r="F2796">
        <v>2025</v>
      </c>
    </row>
    <row r="2797" spans="1:6" x14ac:dyDescent="0.3">
      <c r="A2797" t="s">
        <v>369</v>
      </c>
      <c r="B2797" t="str">
        <v>Mantenimiento de los filtros de agua de las instalaciones de la sede</v>
      </c>
      <c r="C2797">
        <v>0</v>
      </c>
      <c r="D2797" t="str">
        <f t="shared" si="47"/>
        <v>1</v>
      </c>
      <c r="E2797" t="s">
        <v>367</v>
      </c>
      <c r="F2797">
        <v>2025</v>
      </c>
    </row>
    <row r="2798" spans="1:6" x14ac:dyDescent="0.3">
      <c r="A2798" t="s">
        <v>369</v>
      </c>
      <c r="B2798" t="str">
        <v>Proyectos para la disminuación del impacto ambiental</v>
      </c>
      <c r="C2798">
        <v>0</v>
      </c>
      <c r="D2798" t="str">
        <f t="shared" si="47"/>
        <v>1</v>
      </c>
      <c r="E2798" t="s">
        <v>367</v>
      </c>
      <c r="F2798">
        <v>2025</v>
      </c>
    </row>
    <row r="2799" spans="1:6" x14ac:dyDescent="0.3">
      <c r="A2799" t="s">
        <v>369</v>
      </c>
      <c r="B2799" t="str">
        <v>Campañas de toma de conciencia en el contrato</v>
      </c>
      <c r="C2799">
        <v>0</v>
      </c>
      <c r="D2799" t="str">
        <f t="shared" si="47"/>
        <v>1</v>
      </c>
      <c r="E2799" t="s">
        <v>367</v>
      </c>
      <c r="F2799">
        <v>2025</v>
      </c>
    </row>
    <row r="2800" spans="1:6" x14ac:dyDescent="0.3">
      <c r="A2800" t="s">
        <v>369</v>
      </c>
      <c r="B2800" t="str">
        <v>Charlas o divulgaciones en temas ambientales</v>
      </c>
      <c r="C2800">
        <v>0</v>
      </c>
      <c r="D2800" t="str">
        <f t="shared" si="47"/>
        <v>1</v>
      </c>
      <c r="E2800" t="s">
        <v>367</v>
      </c>
      <c r="F2800">
        <v>2025</v>
      </c>
    </row>
    <row r="2801" spans="1:6" x14ac:dyDescent="0.3">
      <c r="A2801" t="s">
        <v>369</v>
      </c>
      <c r="B2801" t="str">
        <v>Verificación de las revisiones tecnicomecanica de los vehiculos</v>
      </c>
      <c r="C2801">
        <v>0</v>
      </c>
      <c r="D2801" t="str">
        <f t="shared" si="47"/>
        <v>1</v>
      </c>
      <c r="E2801" t="s">
        <v>367</v>
      </c>
      <c r="F2801">
        <v>2025</v>
      </c>
    </row>
    <row r="2802" spans="1:6" x14ac:dyDescent="0.3">
      <c r="A2802" t="s">
        <v>369</v>
      </c>
      <c r="B2802" t="str">
        <v>Verificaciones de las revisiones tecnicomecanicas de las motos</v>
      </c>
      <c r="C2802">
        <v>0</v>
      </c>
      <c r="D2802" t="str">
        <f t="shared" si="47"/>
        <v>1</v>
      </c>
      <c r="E2802" t="s">
        <v>367</v>
      </c>
      <c r="F2802">
        <v>2025</v>
      </c>
    </row>
    <row r="2803" spans="1:6" x14ac:dyDescent="0.3">
      <c r="A2803" t="s">
        <v>369</v>
      </c>
      <c r="B2803" t="str">
        <v>Revisión de la información en la plataforma CAMPRO</v>
      </c>
      <c r="C2803">
        <v>0</v>
      </c>
      <c r="D2803" t="str">
        <f t="shared" si="47"/>
        <v>1</v>
      </c>
      <c r="E2803" t="s">
        <v>367</v>
      </c>
      <c r="F2803">
        <v>2025</v>
      </c>
    </row>
    <row r="2804" spans="1:6" x14ac:dyDescent="0.3">
      <c r="A2804" t="s">
        <v>369</v>
      </c>
      <c r="B2804" t="str">
        <v>Certificación ambiental para la habilitación de centros de diagnostico automotor - CDA</v>
      </c>
      <c r="C2804">
        <v>0</v>
      </c>
      <c r="D2804" t="str">
        <f t="shared" si="47"/>
        <v>1</v>
      </c>
      <c r="E2804" t="s">
        <v>367</v>
      </c>
      <c r="F2804">
        <v>2025</v>
      </c>
    </row>
    <row r="2805" spans="1:6" x14ac:dyDescent="0.3">
      <c r="A2805" t="s">
        <v>369</v>
      </c>
      <c r="B2805" t="str">
        <v>Combustibles</v>
      </c>
      <c r="C2805">
        <v>0</v>
      </c>
      <c r="D2805" t="str">
        <f t="shared" si="47"/>
        <v>1</v>
      </c>
      <c r="E2805" t="s">
        <v>367</v>
      </c>
      <c r="F2805">
        <v>2025</v>
      </c>
    </row>
    <row r="2806" spans="1:6" x14ac:dyDescent="0.3">
      <c r="A2806" t="s">
        <v>369</v>
      </c>
      <c r="B2806" t="str">
        <v>SSL-PM-02-RG-01 Matriz de Identificación sustancia quimica</v>
      </c>
      <c r="C2806">
        <v>0</v>
      </c>
      <c r="D2806" t="str">
        <f t="shared" si="47"/>
        <v>1</v>
      </c>
      <c r="E2806" t="s">
        <v>367</v>
      </c>
      <c r="F2806">
        <v>2025</v>
      </c>
    </row>
    <row r="2807" spans="1:6" x14ac:dyDescent="0.3">
      <c r="A2807" t="s">
        <v>369</v>
      </c>
      <c r="B2807" t="str">
        <v>Matriz de compatibilidad de acuerdo a las sustancias quimicas que se manejan</v>
      </c>
      <c r="C2807">
        <v>0</v>
      </c>
      <c r="D2807" t="str">
        <f t="shared" ref="D2807:D2867" si="48">IF(C2807=1,"0","1")</f>
        <v>1</v>
      </c>
      <c r="E2807" t="s">
        <v>367</v>
      </c>
      <c r="F2807">
        <v>2025</v>
      </c>
    </row>
    <row r="2808" spans="1:6" x14ac:dyDescent="0.3">
      <c r="A2808" t="s">
        <v>369</v>
      </c>
      <c r="B2808" t="str">
        <v>Verificación del almacenamiento de las sustancias quimicas de acuerdo al Sistema Globalmente Armonizado (Registro fotografico)</v>
      </c>
      <c r="C2808">
        <v>0</v>
      </c>
      <c r="D2808" t="str">
        <f t="shared" si="48"/>
        <v>1</v>
      </c>
      <c r="E2808" t="s">
        <v>367</v>
      </c>
      <c r="F2808">
        <v>2025</v>
      </c>
    </row>
    <row r="2809" spans="1:6" x14ac:dyDescent="0.3">
      <c r="A2809" t="s">
        <v>369</v>
      </c>
      <c r="B2809" t="str">
        <v>SSL-PM-02-RG-02 Etiquetado de las sustancias quimicas en la sede del proyecto (Servicios generales, almacen, TI, entre otras). (Registro fotografico)</v>
      </c>
      <c r="C2809">
        <v>0</v>
      </c>
      <c r="D2809" t="str">
        <f t="shared" si="48"/>
        <v>1</v>
      </c>
      <c r="E2809" t="s">
        <v>367</v>
      </c>
      <c r="F2809">
        <v>2025</v>
      </c>
    </row>
    <row r="2810" spans="1:6" x14ac:dyDescent="0.3">
      <c r="A2810" t="s">
        <v>369</v>
      </c>
      <c r="B2810" t="str">
        <v>Fichas de seguridad que se utilizan en el proyecto (Resolución 773 de 2021 - Decreto 1496 del 2018  y que cumplan de acuerdo a la NTC 4435)</v>
      </c>
      <c r="C2810">
        <v>0</v>
      </c>
      <c r="D2810" t="str">
        <f t="shared" si="48"/>
        <v>1</v>
      </c>
      <c r="E2810" t="s">
        <v>367</v>
      </c>
      <c r="F2810">
        <v>2025</v>
      </c>
    </row>
    <row r="2811" spans="1:6" x14ac:dyDescent="0.3">
      <c r="A2811" t="s">
        <v>369</v>
      </c>
      <c r="B2811" t="str">
        <v xml:space="preserve">SSL-PM-02-RG-02 Etiquetado de las sustancias quimicas en los vehiculos del proyecto  </v>
      </c>
      <c r="C2811">
        <v>0</v>
      </c>
      <c r="D2811" t="str">
        <f t="shared" si="48"/>
        <v>1</v>
      </c>
      <c r="E2811" t="s">
        <v>367</v>
      </c>
      <c r="F2811">
        <v>2025</v>
      </c>
    </row>
    <row r="2812" spans="1:6" x14ac:dyDescent="0.3">
      <c r="A2812" t="s">
        <v>369</v>
      </c>
      <c r="B2812" t="str">
        <v>SSL-PM-02-RG-03 Tarjeta de emergencia (para el transporte de sustancias quimicas)</v>
      </c>
      <c r="C2812">
        <v>0</v>
      </c>
      <c r="D2812" t="str">
        <f t="shared" si="48"/>
        <v>1</v>
      </c>
      <c r="E2812" t="s">
        <v>367</v>
      </c>
      <c r="F2812">
        <v>2025</v>
      </c>
    </row>
    <row r="2813" spans="1:6" x14ac:dyDescent="0.3">
      <c r="A2813" t="s">
        <v>369</v>
      </c>
      <c r="B2813" t="str">
        <v>Cumplimiento al rotulado de los vehiculos que transportan sustancias (Decreto 1609/2002)</v>
      </c>
      <c r="C2813">
        <v>0</v>
      </c>
      <c r="D2813" t="str">
        <f t="shared" si="48"/>
        <v>1</v>
      </c>
      <c r="E2813" t="s">
        <v>367</v>
      </c>
      <c r="F2813">
        <v>2025</v>
      </c>
    </row>
    <row r="2814" spans="1:6" x14ac:dyDescent="0.3">
      <c r="A2814" t="s">
        <v>369</v>
      </c>
      <c r="B2814" t="str">
        <v>SSL-PM-14-RG-05 Guion para el desarrollo del simulacro</v>
      </c>
      <c r="C2814">
        <v>0</v>
      </c>
      <c r="D2814" t="str">
        <f t="shared" si="48"/>
        <v>1</v>
      </c>
      <c r="E2814" t="s">
        <v>367</v>
      </c>
      <c r="F2814">
        <v>2025</v>
      </c>
    </row>
    <row r="2815" spans="1:6" x14ac:dyDescent="0.3">
      <c r="A2815" t="s">
        <v>369</v>
      </c>
      <c r="B2815" t="str">
        <v>SGA-PR-02-RG-03 Informe de simulacro de emergencias ambientales.</v>
      </c>
      <c r="C2815">
        <v>0</v>
      </c>
      <c r="D2815" t="str">
        <f t="shared" si="48"/>
        <v>1</v>
      </c>
      <c r="E2815" t="s">
        <v>367</v>
      </c>
      <c r="F2815">
        <v>2025</v>
      </c>
    </row>
    <row r="2816" spans="1:6" x14ac:dyDescent="0.3">
      <c r="A2816" t="s">
        <v>369</v>
      </c>
      <c r="B2816" t="str">
        <v>Documento donde se establece los PONS aplicables al contrato</v>
      </c>
      <c r="C2816">
        <v>0</v>
      </c>
      <c r="D2816" t="str">
        <f t="shared" si="48"/>
        <v>1</v>
      </c>
      <c r="E2816" t="s">
        <v>367</v>
      </c>
      <c r="F2816">
        <v>2025</v>
      </c>
    </row>
    <row r="2817" spans="1:6" x14ac:dyDescent="0.3">
      <c r="A2817" t="s">
        <v>369</v>
      </c>
      <c r="B2817" t="str">
        <v>SGA-PR-02-RG-02 Investigación de causalidad de emergencias ambientales</v>
      </c>
      <c r="C2817">
        <v>0</v>
      </c>
      <c r="D2817" t="str">
        <f t="shared" si="48"/>
        <v>1</v>
      </c>
      <c r="E2817" t="s">
        <v>367</v>
      </c>
      <c r="F2817">
        <v>2025</v>
      </c>
    </row>
    <row r="2818" spans="1:6" x14ac:dyDescent="0.3">
      <c r="A2818" t="s">
        <v>369</v>
      </c>
      <c r="B2818" t="str">
        <v>SGA-PR-02-RG-04 Base de incidentes ambientales</v>
      </c>
      <c r="C2818">
        <v>0</v>
      </c>
      <c r="D2818" t="str">
        <f t="shared" si="48"/>
        <v>1</v>
      </c>
      <c r="E2818" t="s">
        <v>367</v>
      </c>
      <c r="F2818">
        <v>2025</v>
      </c>
    </row>
    <row r="2819" spans="1:6" x14ac:dyDescent="0.3">
      <c r="A2819" t="s">
        <v>369</v>
      </c>
      <c r="B2819" t="str">
        <v>Inducción y reinducción</v>
      </c>
      <c r="C2819">
        <v>0</v>
      </c>
      <c r="D2819" t="str">
        <f t="shared" si="48"/>
        <v>1</v>
      </c>
      <c r="E2819" t="s">
        <v>367</v>
      </c>
      <c r="F2819">
        <v>2025</v>
      </c>
    </row>
    <row r="2820" spans="1:6" x14ac:dyDescent="0.3">
      <c r="A2820" t="s">
        <v>369</v>
      </c>
      <c r="B2820" t="str">
        <v>Inspecciones ambiental en terreno</v>
      </c>
      <c r="C2820">
        <v>0</v>
      </c>
      <c r="D2820" t="str">
        <f t="shared" si="48"/>
        <v>1</v>
      </c>
      <c r="E2820" t="s">
        <v>367</v>
      </c>
      <c r="F2820">
        <v>2025</v>
      </c>
    </row>
    <row r="2821" spans="1:6" x14ac:dyDescent="0.3">
      <c r="A2821" t="s">
        <v>369</v>
      </c>
      <c r="B2821" t="str">
        <v>Inspecciones de kit de derrames</v>
      </c>
      <c r="C2821">
        <v>0</v>
      </c>
      <c r="D2821" t="str">
        <f t="shared" si="48"/>
        <v>1</v>
      </c>
      <c r="E2821" t="s">
        <v>367</v>
      </c>
      <c r="F2821">
        <v>2025</v>
      </c>
    </row>
    <row r="2822" spans="1:6" x14ac:dyDescent="0.3">
      <c r="A2822" t="s">
        <v>369</v>
      </c>
      <c r="B2822" t="str">
        <v>Inspecciones localivas ambientales</v>
      </c>
      <c r="C2822">
        <v>0</v>
      </c>
      <c r="D2822" t="str">
        <f t="shared" si="48"/>
        <v>1</v>
      </c>
      <c r="E2822" t="s">
        <v>367</v>
      </c>
      <c r="F2822">
        <v>2025</v>
      </c>
    </row>
    <row r="2823" spans="1:6" x14ac:dyDescent="0.3">
      <c r="A2823" t="s">
        <v>369</v>
      </c>
      <c r="B2823" t="str">
        <v>Informe del desempeño ambiental del contrato (Indicadores, practicas sostenibles, hallazgos, entre otros)</v>
      </c>
      <c r="C2823">
        <v>0</v>
      </c>
      <c r="D2823" t="str">
        <f t="shared" si="48"/>
        <v>1</v>
      </c>
      <c r="E2823" t="s">
        <v>367</v>
      </c>
      <c r="F2823">
        <v>2025</v>
      </c>
    </row>
    <row r="2824" spans="1:6" x14ac:dyDescent="0.3">
      <c r="A2824" t="s">
        <v>369</v>
      </c>
      <c r="B2824" t="str">
        <v>Comunicación del desempeño ambiental a colaboradores</v>
      </c>
      <c r="C2824">
        <v>0</v>
      </c>
      <c r="D2824" t="str">
        <f t="shared" si="48"/>
        <v>1</v>
      </c>
      <c r="E2824" t="s">
        <v>367</v>
      </c>
      <c r="F2824">
        <v>2025</v>
      </c>
    </row>
    <row r="2825" spans="1:6" x14ac:dyDescent="0.3">
      <c r="A2825" t="s">
        <v>369</v>
      </c>
      <c r="B2825" t="str">
        <v>SGA-PL-01-RG-05 Lista de chequeo de cumplimiento ambiental de proveedores (Sustancias quimicas, Saneamiento básico, Residuos peligrosos, RCD, CDA, Estaciones de servicio, Laboratorios - Cromatografia; entre otros)</v>
      </c>
      <c r="C2825">
        <v>0</v>
      </c>
      <c r="D2825" t="str">
        <f t="shared" si="48"/>
        <v>1</v>
      </c>
      <c r="E2825" t="s">
        <v>367</v>
      </c>
      <c r="F2825">
        <v>2025</v>
      </c>
    </row>
    <row r="2826" spans="1:6" x14ac:dyDescent="0.3">
      <c r="A2826" t="s">
        <v>369</v>
      </c>
      <c r="B2826" t="str">
        <v>Soportes del cumplimiento ambiental de cada proveedor</v>
      </c>
      <c r="C2826">
        <v>0</v>
      </c>
      <c r="D2826" t="str">
        <f t="shared" si="48"/>
        <v>1</v>
      </c>
      <c r="E2826" t="s">
        <v>367</v>
      </c>
      <c r="F2826">
        <v>2025</v>
      </c>
    </row>
    <row r="2827" spans="1:6" x14ac:dyDescent="0.3">
      <c r="A2827" t="s">
        <v>369</v>
      </c>
      <c r="B2827" t="str">
        <v>Seguimiento y Control Acciones Correctivas y Oportunidades de Mejora</v>
      </c>
      <c r="C2827">
        <v>0</v>
      </c>
      <c r="D2827" t="str">
        <f t="shared" si="48"/>
        <v>1</v>
      </c>
      <c r="E2827" t="s">
        <v>367</v>
      </c>
      <c r="F2827">
        <v>2025</v>
      </c>
    </row>
    <row r="2828" spans="1:6" x14ac:dyDescent="0.3">
      <c r="A2828" t="s">
        <v>369</v>
      </c>
      <c r="B2828" t="str">
        <v>Evidencias de cierre de hallazgo</v>
      </c>
      <c r="C2828">
        <v>0</v>
      </c>
      <c r="D2828" t="str">
        <f t="shared" si="48"/>
        <v>1</v>
      </c>
      <c r="E2828" t="s">
        <v>367</v>
      </c>
      <c r="F2828">
        <v>2025</v>
      </c>
    </row>
    <row r="2829" spans="1:6" x14ac:dyDescent="0.3">
      <c r="A2829" t="s">
        <v>369</v>
      </c>
      <c r="B2829" t="str">
        <v>Residuos</v>
      </c>
      <c r="C2829">
        <v>0</v>
      </c>
      <c r="D2829" t="str">
        <f t="shared" si="48"/>
        <v>1</v>
      </c>
      <c r="E2829" t="s">
        <v>367</v>
      </c>
      <c r="F2829">
        <v>2025</v>
      </c>
    </row>
    <row r="2830" spans="1:6" x14ac:dyDescent="0.3">
      <c r="A2830" t="s">
        <v>369</v>
      </c>
      <c r="B2830" t="str">
        <v>Emisiones y combustible</v>
      </c>
      <c r="C2830">
        <v>0</v>
      </c>
      <c r="D2830" t="str">
        <f t="shared" si="48"/>
        <v>1</v>
      </c>
      <c r="E2830" t="s">
        <v>367</v>
      </c>
      <c r="F2830">
        <v>2025</v>
      </c>
    </row>
    <row r="2831" spans="1:6" x14ac:dyDescent="0.3">
      <c r="A2831" t="s">
        <v>369</v>
      </c>
      <c r="B2831" t="str">
        <v>Saneamiento básico</v>
      </c>
      <c r="C2831">
        <v>0</v>
      </c>
      <c r="D2831" t="str">
        <f t="shared" si="48"/>
        <v>1</v>
      </c>
      <c r="E2831" t="s">
        <v>367</v>
      </c>
      <c r="F2831">
        <v>2025</v>
      </c>
    </row>
    <row r="2832" spans="1:6" x14ac:dyDescent="0.3">
      <c r="A2832" t="s">
        <v>369</v>
      </c>
      <c r="B2832" t="str">
        <v>Inspecciones</v>
      </c>
      <c r="C2832">
        <v>0</v>
      </c>
      <c r="D2832" t="str">
        <f t="shared" si="48"/>
        <v>1</v>
      </c>
      <c r="E2832" t="s">
        <v>367</v>
      </c>
      <c r="F2832">
        <v>2025</v>
      </c>
    </row>
    <row r="2833" spans="1:6" x14ac:dyDescent="0.3">
      <c r="A2833" t="s">
        <v>369</v>
      </c>
      <c r="B2833" t="str">
        <v>Practicas</v>
      </c>
      <c r="C2833">
        <v>0</v>
      </c>
      <c r="D2833" t="str">
        <f t="shared" si="48"/>
        <v>1</v>
      </c>
      <c r="E2833" t="s">
        <v>367</v>
      </c>
      <c r="F2833">
        <v>2025</v>
      </c>
    </row>
    <row r="2834" spans="1:6" x14ac:dyDescent="0.3">
      <c r="A2834" t="s">
        <v>369</v>
      </c>
      <c r="B2834" t="str">
        <v>Formaciones</v>
      </c>
      <c r="C2834">
        <v>0</v>
      </c>
      <c r="D2834" t="str">
        <f t="shared" si="48"/>
        <v>1</v>
      </c>
      <c r="E2834" t="s">
        <v>367</v>
      </c>
      <c r="F2834">
        <v>2025</v>
      </c>
    </row>
    <row r="2835" spans="1:6" x14ac:dyDescent="0.3">
      <c r="A2835" t="s">
        <v>370</v>
      </c>
      <c r="B2835" t="str" cm="1">
        <f t="array" ref="B2835:B2893">'EPSA IBG'!C9:C67</f>
        <v>SIG-MG-01-RG-02 Matriz DOFA</v>
      </c>
      <c r="C2835" cm="1">
        <f t="array" ref="C2835:C2893">'EPSA IBG'!D9:D67</f>
        <v>0</v>
      </c>
      <c r="D2835" t="str">
        <f t="shared" si="48"/>
        <v>1</v>
      </c>
      <c r="E2835" t="s">
        <v>365</v>
      </c>
      <c r="F2835">
        <v>2025</v>
      </c>
    </row>
    <row r="2836" spans="1:6" x14ac:dyDescent="0.3">
      <c r="A2836" t="s">
        <v>370</v>
      </c>
      <c r="B2836" t="str">
        <v>Matriz de partes interesadas</v>
      </c>
      <c r="C2836">
        <v>1</v>
      </c>
      <c r="D2836" t="str">
        <f t="shared" si="48"/>
        <v>0</v>
      </c>
      <c r="E2836" t="s">
        <v>365</v>
      </c>
      <c r="F2836">
        <v>2025</v>
      </c>
    </row>
    <row r="2837" spans="1:6" x14ac:dyDescent="0.3">
      <c r="A2837" t="s">
        <v>370</v>
      </c>
      <c r="B2837" t="str">
        <v>Matriz de riesgos y oportunidades</v>
      </c>
      <c r="C2837">
        <v>0</v>
      </c>
      <c r="D2837" t="str">
        <f t="shared" si="48"/>
        <v>1</v>
      </c>
      <c r="E2837" t="s">
        <v>365</v>
      </c>
      <c r="F2837">
        <v>2025</v>
      </c>
    </row>
    <row r="2838" spans="1:6" x14ac:dyDescent="0.3">
      <c r="A2838" t="s">
        <v>370</v>
      </c>
      <c r="B2838" t="str">
        <v>Matriz de identificación de aspectos e impactos ambientales</v>
      </c>
      <c r="C2838">
        <v>1</v>
      </c>
      <c r="D2838" t="str">
        <f t="shared" si="48"/>
        <v>0</v>
      </c>
      <c r="E2838" t="s">
        <v>365</v>
      </c>
      <c r="F2838">
        <v>2025</v>
      </c>
    </row>
    <row r="2839" spans="1:6" x14ac:dyDescent="0.3">
      <c r="A2839" t="s">
        <v>370</v>
      </c>
      <c r="B2839" t="str">
        <v>Divulgación de la Matriz de identificación de aspectos e impactos ambientales</v>
      </c>
      <c r="C2839">
        <v>1</v>
      </c>
      <c r="D2839" t="str">
        <f t="shared" si="48"/>
        <v>0</v>
      </c>
      <c r="E2839" t="s">
        <v>365</v>
      </c>
      <c r="F2839">
        <v>2025</v>
      </c>
    </row>
    <row r="2840" spans="1:6" x14ac:dyDescent="0.3">
      <c r="A2840" t="s">
        <v>370</v>
      </c>
      <c r="B2840" t="str">
        <v>Presupuesto para la implementación del Sistema de Gestión Ambiental</v>
      </c>
      <c r="C2840">
        <v>1</v>
      </c>
      <c r="D2840" t="str">
        <f t="shared" si="48"/>
        <v>0</v>
      </c>
      <c r="E2840" t="s">
        <v>365</v>
      </c>
      <c r="F2840">
        <v>2025</v>
      </c>
    </row>
    <row r="2841" spans="1:6" x14ac:dyDescent="0.3">
      <c r="A2841" t="s">
        <v>370</v>
      </c>
      <c r="B2841" t="str">
        <v>Matriz de comunicaciones externas</v>
      </c>
      <c r="C2841">
        <v>1</v>
      </c>
      <c r="D2841" t="str">
        <f t="shared" si="48"/>
        <v>0</v>
      </c>
      <c r="E2841" t="s">
        <v>365</v>
      </c>
      <c r="F2841">
        <v>2025</v>
      </c>
    </row>
    <row r="2842" spans="1:6" x14ac:dyDescent="0.3">
      <c r="A2842" t="s">
        <v>370</v>
      </c>
      <c r="B2842" t="str">
        <v>Verificación de las instalaciones del centro de acopio</v>
      </c>
      <c r="C2842">
        <v>0</v>
      </c>
      <c r="D2842" t="str">
        <f t="shared" si="48"/>
        <v>1</v>
      </c>
      <c r="E2842" t="s">
        <v>365</v>
      </c>
      <c r="F2842">
        <v>2025</v>
      </c>
    </row>
    <row r="2843" spans="1:6" x14ac:dyDescent="0.3">
      <c r="A2843" t="s">
        <v>370</v>
      </c>
      <c r="B2843" t="str">
        <v xml:space="preserve">Aforo de residuos ordinarios </v>
      </c>
      <c r="C2843">
        <v>1</v>
      </c>
      <c r="D2843" t="str">
        <f t="shared" si="48"/>
        <v>0</v>
      </c>
      <c r="E2843" t="s">
        <v>365</v>
      </c>
      <c r="F2843">
        <v>2025</v>
      </c>
    </row>
    <row r="2844" spans="1:6" x14ac:dyDescent="0.3">
      <c r="A2844" t="s">
        <v>370</v>
      </c>
      <c r="B2844" t="str">
        <v>Orden y aseo del centro de acopio</v>
      </c>
      <c r="C2844">
        <v>0</v>
      </c>
      <c r="D2844" t="str">
        <f t="shared" si="48"/>
        <v>1</v>
      </c>
      <c r="E2844" t="s">
        <v>365</v>
      </c>
      <c r="F2844">
        <v>2025</v>
      </c>
    </row>
    <row r="2845" spans="1:6" x14ac:dyDescent="0.3">
      <c r="A2845" t="s">
        <v>370</v>
      </c>
      <c r="B2845" t="str">
        <v>Recolección de residuos aprovechables (SGA-PM-01-RG-02 Venta de material reciclable y/o donación)</v>
      </c>
      <c r="C2845">
        <v>0</v>
      </c>
      <c r="D2845" t="str">
        <f t="shared" si="48"/>
        <v>1</v>
      </c>
      <c r="E2845" t="s">
        <v>365</v>
      </c>
      <c r="F2845">
        <v>2025</v>
      </c>
    </row>
    <row r="2846" spans="1:6" x14ac:dyDescent="0.3">
      <c r="A2846" t="s">
        <v>370</v>
      </c>
      <c r="B2846" t="str">
        <v xml:space="preserve">Licencias de empresas de recolección , transporte y disposición de residuos peligrosos </v>
      </c>
      <c r="C2846">
        <v>0</v>
      </c>
      <c r="D2846" t="str">
        <f t="shared" si="48"/>
        <v>1</v>
      </c>
      <c r="E2846" t="s">
        <v>365</v>
      </c>
      <c r="F2846">
        <v>2025</v>
      </c>
    </row>
    <row r="2847" spans="1:6" x14ac:dyDescent="0.3">
      <c r="A2847" t="s">
        <v>370</v>
      </c>
      <c r="B2847" t="str">
        <v>Recoleccción de residuos peligrosos (SGA-PL-02-RG-01 Entrega y verificación  de residuos peligrosos)</v>
      </c>
      <c r="C2847">
        <v>0</v>
      </c>
      <c r="D2847" t="str">
        <f t="shared" si="48"/>
        <v>1</v>
      </c>
      <c r="E2847" t="s">
        <v>365</v>
      </c>
      <c r="F2847">
        <v>2025</v>
      </c>
    </row>
    <row r="2848" spans="1:6" x14ac:dyDescent="0.3">
      <c r="A2848" t="s">
        <v>370</v>
      </c>
      <c r="B2848" t="str">
        <v>Manifiestos de carga</v>
      </c>
      <c r="C2848">
        <v>0</v>
      </c>
      <c r="D2848" t="str">
        <f t="shared" si="48"/>
        <v>1</v>
      </c>
      <c r="E2848" t="s">
        <v>365</v>
      </c>
      <c r="F2848">
        <v>2025</v>
      </c>
    </row>
    <row r="2849" spans="1:6" x14ac:dyDescent="0.3">
      <c r="A2849" t="s">
        <v>370</v>
      </c>
      <c r="B2849" t="str">
        <v xml:space="preserve">Recolección de aguas residuales de baños portatiles </v>
      </c>
      <c r="C2849">
        <v>0</v>
      </c>
      <c r="D2849" t="str">
        <f t="shared" si="48"/>
        <v>1</v>
      </c>
      <c r="E2849" t="s">
        <v>365</v>
      </c>
      <c r="F2849">
        <v>2025</v>
      </c>
    </row>
    <row r="2850" spans="1:6" x14ac:dyDescent="0.3">
      <c r="A2850" t="s">
        <v>370</v>
      </c>
      <c r="B2850" t="str">
        <v>Actualización del registro SGA-PM-01-RG-01 Control de generación y disposición de residuos</v>
      </c>
      <c r="C2850">
        <v>1</v>
      </c>
      <c r="D2850" t="str">
        <f t="shared" si="48"/>
        <v>0</v>
      </c>
      <c r="E2850" t="s">
        <v>365</v>
      </c>
      <c r="F2850">
        <v>2025</v>
      </c>
    </row>
    <row r="2851" spans="1:6" x14ac:dyDescent="0.3">
      <c r="A2851" t="s">
        <v>370</v>
      </c>
      <c r="B2851" t="str">
        <v xml:space="preserve">Licencias y certificados de disposición final de los talleres que realizan mantenimiento a los vehiculos </v>
      </c>
      <c r="C2851">
        <v>0</v>
      </c>
      <c r="D2851" t="str">
        <f t="shared" si="48"/>
        <v>1</v>
      </c>
      <c r="E2851" t="s">
        <v>365</v>
      </c>
      <c r="F2851">
        <v>2025</v>
      </c>
    </row>
    <row r="2852" spans="1:6" x14ac:dyDescent="0.3">
      <c r="A2852" t="s">
        <v>370</v>
      </c>
      <c r="B2852" t="str">
        <v>Control de plagas (roedores)</v>
      </c>
      <c r="C2852">
        <v>1</v>
      </c>
      <c r="D2852" t="str">
        <f t="shared" si="48"/>
        <v>0</v>
      </c>
      <c r="E2852" t="s">
        <v>365</v>
      </c>
      <c r="F2852">
        <v>2025</v>
      </c>
    </row>
    <row r="2853" spans="1:6" x14ac:dyDescent="0.3">
      <c r="A2853" t="s">
        <v>370</v>
      </c>
      <c r="B2853" t="str">
        <v>Fumigación general (Vectores)</v>
      </c>
      <c r="C2853">
        <v>1</v>
      </c>
      <c r="D2853" t="str">
        <f t="shared" si="48"/>
        <v>0</v>
      </c>
      <c r="E2853" t="s">
        <v>365</v>
      </c>
      <c r="F2853">
        <v>2025</v>
      </c>
    </row>
    <row r="2854" spans="1:6" x14ac:dyDescent="0.3">
      <c r="A2854" t="s">
        <v>370</v>
      </c>
      <c r="B2854" t="str">
        <v>Lavado de tanques</v>
      </c>
      <c r="C2854">
        <v>1</v>
      </c>
      <c r="D2854" t="str">
        <f t="shared" si="48"/>
        <v>0</v>
      </c>
      <c r="E2854" t="s">
        <v>365</v>
      </c>
      <c r="F2854">
        <v>2025</v>
      </c>
    </row>
    <row r="2855" spans="1:6" x14ac:dyDescent="0.3">
      <c r="A2855" t="s">
        <v>370</v>
      </c>
      <c r="B2855" t="str">
        <v>Análisis e informe de agua potable (Laboratorio acreditado por el IDEAM)</v>
      </c>
      <c r="C2855">
        <v>0</v>
      </c>
      <c r="D2855" t="str">
        <f t="shared" si="48"/>
        <v>1</v>
      </c>
      <c r="E2855" t="s">
        <v>365</v>
      </c>
      <c r="F2855">
        <v>2025</v>
      </c>
    </row>
    <row r="2856" spans="1:6" x14ac:dyDescent="0.3">
      <c r="A2856" t="s">
        <v>370</v>
      </c>
      <c r="B2856" t="str">
        <v>Mantenimiento de los filtros de agua de las instalaciones de la sede</v>
      </c>
      <c r="C2856">
        <v>0</v>
      </c>
      <c r="D2856" t="str">
        <f t="shared" si="48"/>
        <v>1</v>
      </c>
      <c r="E2856" t="s">
        <v>365</v>
      </c>
      <c r="F2856">
        <v>2025</v>
      </c>
    </row>
    <row r="2857" spans="1:6" x14ac:dyDescent="0.3">
      <c r="A2857" t="s">
        <v>370</v>
      </c>
      <c r="B2857" t="str">
        <v>Proyectos para la disminuación del impacto ambiental</v>
      </c>
      <c r="C2857">
        <v>0</v>
      </c>
      <c r="D2857" t="str">
        <f t="shared" si="48"/>
        <v>1</v>
      </c>
      <c r="E2857" t="s">
        <v>365</v>
      </c>
      <c r="F2857">
        <v>2025</v>
      </c>
    </row>
    <row r="2858" spans="1:6" x14ac:dyDescent="0.3">
      <c r="A2858" t="s">
        <v>370</v>
      </c>
      <c r="B2858" t="str">
        <v>Campañas de toma de conciencia en el contrato</v>
      </c>
      <c r="C2858">
        <v>0</v>
      </c>
      <c r="D2858" t="str">
        <f t="shared" si="48"/>
        <v>1</v>
      </c>
      <c r="E2858" t="s">
        <v>365</v>
      </c>
      <c r="F2858">
        <v>2025</v>
      </c>
    </row>
    <row r="2859" spans="1:6" x14ac:dyDescent="0.3">
      <c r="A2859" t="s">
        <v>370</v>
      </c>
      <c r="B2859" t="str">
        <v>Charlas o divulgaciones en temas ambientales</v>
      </c>
      <c r="C2859">
        <v>1</v>
      </c>
      <c r="D2859" t="str">
        <f t="shared" si="48"/>
        <v>0</v>
      </c>
      <c r="E2859" t="s">
        <v>365</v>
      </c>
      <c r="F2859">
        <v>2025</v>
      </c>
    </row>
    <row r="2860" spans="1:6" x14ac:dyDescent="0.3">
      <c r="A2860" t="s">
        <v>370</v>
      </c>
      <c r="B2860" t="str">
        <v>Verificación de las revisiones tecnicomecanica de los vehiculos</v>
      </c>
      <c r="C2860">
        <v>1</v>
      </c>
      <c r="D2860" t="str">
        <f t="shared" si="48"/>
        <v>0</v>
      </c>
      <c r="E2860" t="s">
        <v>365</v>
      </c>
      <c r="F2860">
        <v>2025</v>
      </c>
    </row>
    <row r="2861" spans="1:6" x14ac:dyDescent="0.3">
      <c r="A2861" t="s">
        <v>370</v>
      </c>
      <c r="B2861" t="str">
        <v>Verificaciones de las revisiones tecnicomecanicas de las motos</v>
      </c>
      <c r="C2861">
        <v>1</v>
      </c>
      <c r="D2861" t="str">
        <f t="shared" si="48"/>
        <v>0</v>
      </c>
      <c r="E2861" t="s">
        <v>365</v>
      </c>
      <c r="F2861">
        <v>2025</v>
      </c>
    </row>
    <row r="2862" spans="1:6" x14ac:dyDescent="0.3">
      <c r="A2862" t="s">
        <v>370</v>
      </c>
      <c r="B2862" t="str">
        <v>Revisión de la información en la plataforma CAMPRO</v>
      </c>
      <c r="C2862">
        <v>1</v>
      </c>
      <c r="D2862" t="str">
        <f t="shared" si="48"/>
        <v>0</v>
      </c>
      <c r="E2862" t="s">
        <v>365</v>
      </c>
      <c r="F2862">
        <v>2025</v>
      </c>
    </row>
    <row r="2863" spans="1:6" x14ac:dyDescent="0.3">
      <c r="A2863" t="s">
        <v>370</v>
      </c>
      <c r="B2863" t="str">
        <v>Certificación ambiental para la habilitación de centros de diagnostico automotor - CDA</v>
      </c>
      <c r="C2863">
        <v>0</v>
      </c>
      <c r="D2863" t="str">
        <f t="shared" si="48"/>
        <v>1</v>
      </c>
      <c r="E2863" t="s">
        <v>365</v>
      </c>
      <c r="F2863">
        <v>2025</v>
      </c>
    </row>
    <row r="2864" spans="1:6" x14ac:dyDescent="0.3">
      <c r="A2864" t="s">
        <v>370</v>
      </c>
      <c r="B2864" t="str">
        <v>Combustibles</v>
      </c>
      <c r="C2864">
        <v>1</v>
      </c>
      <c r="D2864" t="str">
        <f t="shared" si="48"/>
        <v>0</v>
      </c>
      <c r="E2864" t="s">
        <v>365</v>
      </c>
      <c r="F2864">
        <v>2025</v>
      </c>
    </row>
    <row r="2865" spans="1:6" x14ac:dyDescent="0.3">
      <c r="A2865" t="s">
        <v>370</v>
      </c>
      <c r="B2865" t="str">
        <v>SSL-PM-02-RG-01 Matriz de Identificación sustancia quimica</v>
      </c>
      <c r="C2865">
        <v>1</v>
      </c>
      <c r="D2865" t="str">
        <f t="shared" si="48"/>
        <v>0</v>
      </c>
      <c r="E2865" t="s">
        <v>365</v>
      </c>
      <c r="F2865">
        <v>2025</v>
      </c>
    </row>
    <row r="2866" spans="1:6" x14ac:dyDescent="0.3">
      <c r="A2866" t="s">
        <v>370</v>
      </c>
      <c r="B2866" t="str">
        <v>Matriz de compatibilidad de acuerdo a las sustancias quimicas que se manejan</v>
      </c>
      <c r="C2866">
        <v>0</v>
      </c>
      <c r="D2866" t="str">
        <f t="shared" si="48"/>
        <v>1</v>
      </c>
      <c r="E2866" t="s">
        <v>365</v>
      </c>
      <c r="F2866">
        <v>2025</v>
      </c>
    </row>
    <row r="2867" spans="1:6" x14ac:dyDescent="0.3">
      <c r="A2867" t="s">
        <v>370</v>
      </c>
      <c r="B2867" t="str">
        <v>Verificación del almacenamiento de las sustancias quimicas de acuerdo al Sistema Globalmente Armonizado (Registro fotografico)</v>
      </c>
      <c r="C2867">
        <v>0</v>
      </c>
      <c r="D2867" t="str">
        <f t="shared" si="48"/>
        <v>1</v>
      </c>
      <c r="E2867" t="s">
        <v>365</v>
      </c>
      <c r="F2867">
        <v>2025</v>
      </c>
    </row>
    <row r="2868" spans="1:6" x14ac:dyDescent="0.3">
      <c r="A2868" t="s">
        <v>370</v>
      </c>
      <c r="B2868" t="str">
        <v>SSL-PM-02-RG-02 Etiquetado de las sustancias quimicas en la sede del proyecto (Servicios generales, almacen, TI, entre otras). (Registro fotografico)</v>
      </c>
      <c r="C2868">
        <v>0</v>
      </c>
      <c r="D2868" t="str">
        <f t="shared" ref="D2868:D2928" si="49">IF(C2868=1,"0","1")</f>
        <v>1</v>
      </c>
      <c r="E2868" t="s">
        <v>365</v>
      </c>
      <c r="F2868">
        <v>2025</v>
      </c>
    </row>
    <row r="2869" spans="1:6" x14ac:dyDescent="0.3">
      <c r="A2869" t="s">
        <v>370</v>
      </c>
      <c r="B2869" t="str">
        <v>Fichas de seguridad que se utilizan en el proyecto (Resolución 773 de 2021 - Decreto 1496 del 2018  y que cumplan de acuerdo a la NTC 4435)</v>
      </c>
      <c r="C2869">
        <v>1</v>
      </c>
      <c r="D2869" t="str">
        <f t="shared" si="49"/>
        <v>0</v>
      </c>
      <c r="E2869" t="s">
        <v>365</v>
      </c>
      <c r="F2869">
        <v>2025</v>
      </c>
    </row>
    <row r="2870" spans="1:6" x14ac:dyDescent="0.3">
      <c r="A2870" t="s">
        <v>370</v>
      </c>
      <c r="B2870" t="str">
        <v xml:space="preserve">SSL-PM-02-RG-02 Etiquetado de las sustancias quimicas en los vehiculos del proyecto  </v>
      </c>
      <c r="C2870">
        <v>0</v>
      </c>
      <c r="D2870" t="str">
        <f t="shared" si="49"/>
        <v>1</v>
      </c>
      <c r="E2870" t="s">
        <v>365</v>
      </c>
      <c r="F2870">
        <v>2025</v>
      </c>
    </row>
    <row r="2871" spans="1:6" x14ac:dyDescent="0.3">
      <c r="A2871" t="s">
        <v>370</v>
      </c>
      <c r="B2871" t="str">
        <v>SSL-PM-02-RG-03 Tarjeta de emergencia (para el transporte de sustancias quimicas)</v>
      </c>
      <c r="C2871">
        <v>0</v>
      </c>
      <c r="D2871" t="str">
        <f t="shared" si="49"/>
        <v>1</v>
      </c>
      <c r="E2871" t="s">
        <v>365</v>
      </c>
      <c r="F2871">
        <v>2025</v>
      </c>
    </row>
    <row r="2872" spans="1:6" x14ac:dyDescent="0.3">
      <c r="A2872" t="s">
        <v>370</v>
      </c>
      <c r="B2872" t="str">
        <v>Cumplimiento al rotulado de los vehiculos que transportan sustancias (Decreto 1609/2002)</v>
      </c>
      <c r="C2872">
        <v>0</v>
      </c>
      <c r="D2872" t="str">
        <f t="shared" si="49"/>
        <v>1</v>
      </c>
      <c r="E2872" t="s">
        <v>365</v>
      </c>
      <c r="F2872">
        <v>2025</v>
      </c>
    </row>
    <row r="2873" spans="1:6" x14ac:dyDescent="0.3">
      <c r="A2873" t="s">
        <v>370</v>
      </c>
      <c r="B2873" t="str">
        <v>SSL-PM-14-RG-05 Guion para el desarrollo del simulacro</v>
      </c>
      <c r="C2873">
        <v>1</v>
      </c>
      <c r="D2873" t="str">
        <f t="shared" si="49"/>
        <v>0</v>
      </c>
      <c r="E2873" t="s">
        <v>365</v>
      </c>
      <c r="F2873">
        <v>2025</v>
      </c>
    </row>
    <row r="2874" spans="1:6" x14ac:dyDescent="0.3">
      <c r="A2874" t="s">
        <v>370</v>
      </c>
      <c r="B2874" t="str">
        <v>SGA-PR-02-RG-03 Informe de simulacro de emergencias ambientales.</v>
      </c>
      <c r="C2874">
        <v>1</v>
      </c>
      <c r="D2874" t="str">
        <f t="shared" si="49"/>
        <v>0</v>
      </c>
      <c r="E2874" t="s">
        <v>365</v>
      </c>
      <c r="F2874">
        <v>2025</v>
      </c>
    </row>
    <row r="2875" spans="1:6" x14ac:dyDescent="0.3">
      <c r="A2875" t="s">
        <v>370</v>
      </c>
      <c r="B2875" t="str">
        <v>Documento donde se establece los PONS aplicables al contrato</v>
      </c>
      <c r="C2875">
        <v>1</v>
      </c>
      <c r="D2875" t="str">
        <f t="shared" si="49"/>
        <v>0</v>
      </c>
      <c r="E2875" t="s">
        <v>365</v>
      </c>
      <c r="F2875">
        <v>2025</v>
      </c>
    </row>
    <row r="2876" spans="1:6" x14ac:dyDescent="0.3">
      <c r="A2876" t="s">
        <v>370</v>
      </c>
      <c r="B2876" t="str">
        <v>SGA-PR-02-RG-02 Investigación de causalidad de emergencias ambientales</v>
      </c>
      <c r="C2876">
        <v>0</v>
      </c>
      <c r="D2876" t="str">
        <f t="shared" si="49"/>
        <v>1</v>
      </c>
      <c r="E2876" t="s">
        <v>365</v>
      </c>
      <c r="F2876">
        <v>2025</v>
      </c>
    </row>
    <row r="2877" spans="1:6" x14ac:dyDescent="0.3">
      <c r="A2877" t="s">
        <v>370</v>
      </c>
      <c r="B2877" t="str">
        <v>SGA-PR-02-RG-04 Base de incidentes ambientales</v>
      </c>
      <c r="C2877">
        <v>0</v>
      </c>
      <c r="D2877" t="str">
        <f t="shared" si="49"/>
        <v>1</v>
      </c>
      <c r="E2877" t="s">
        <v>365</v>
      </c>
      <c r="F2877">
        <v>2025</v>
      </c>
    </row>
    <row r="2878" spans="1:6" x14ac:dyDescent="0.3">
      <c r="A2878" t="s">
        <v>370</v>
      </c>
      <c r="B2878" t="str">
        <v>Inducción y reinducción</v>
      </c>
      <c r="C2878">
        <v>1</v>
      </c>
      <c r="D2878" t="str">
        <f t="shared" si="49"/>
        <v>0</v>
      </c>
      <c r="E2878" t="s">
        <v>365</v>
      </c>
      <c r="F2878">
        <v>2025</v>
      </c>
    </row>
    <row r="2879" spans="1:6" x14ac:dyDescent="0.3">
      <c r="A2879" t="s">
        <v>370</v>
      </c>
      <c r="B2879" t="str">
        <v>Inspecciones ambiental en terreno</v>
      </c>
      <c r="C2879">
        <v>1</v>
      </c>
      <c r="D2879" t="str">
        <f t="shared" si="49"/>
        <v>0</v>
      </c>
      <c r="E2879" t="s">
        <v>365</v>
      </c>
      <c r="F2879">
        <v>2025</v>
      </c>
    </row>
    <row r="2880" spans="1:6" x14ac:dyDescent="0.3">
      <c r="A2880" t="s">
        <v>370</v>
      </c>
      <c r="B2880" t="str">
        <v>Inspecciones de kit de derrames</v>
      </c>
      <c r="C2880">
        <v>1</v>
      </c>
      <c r="D2880" t="str">
        <f t="shared" si="49"/>
        <v>0</v>
      </c>
      <c r="E2880" t="s">
        <v>365</v>
      </c>
      <c r="F2880">
        <v>2025</v>
      </c>
    </row>
    <row r="2881" spans="1:6" x14ac:dyDescent="0.3">
      <c r="A2881" t="s">
        <v>370</v>
      </c>
      <c r="B2881" t="str">
        <v>Inspecciones localivas ambientales</v>
      </c>
      <c r="C2881">
        <v>0</v>
      </c>
      <c r="D2881" t="str">
        <f t="shared" si="49"/>
        <v>1</v>
      </c>
      <c r="E2881" t="s">
        <v>365</v>
      </c>
      <c r="F2881">
        <v>2025</v>
      </c>
    </row>
    <row r="2882" spans="1:6" x14ac:dyDescent="0.3">
      <c r="A2882" t="s">
        <v>370</v>
      </c>
      <c r="B2882" t="str">
        <v>Informe del desempeño ambiental del contrato (Indicadores, practicas sostenibles, hallazgos, entre otros)</v>
      </c>
      <c r="C2882">
        <v>1</v>
      </c>
      <c r="D2882" t="str">
        <f t="shared" si="49"/>
        <v>0</v>
      </c>
      <c r="E2882" t="s">
        <v>365</v>
      </c>
      <c r="F2882">
        <v>2025</v>
      </c>
    </row>
    <row r="2883" spans="1:6" x14ac:dyDescent="0.3">
      <c r="A2883" t="s">
        <v>370</v>
      </c>
      <c r="B2883" t="str">
        <v>Comunicación del desempeño ambiental a colaboradores</v>
      </c>
      <c r="C2883">
        <v>0</v>
      </c>
      <c r="D2883" t="str">
        <f t="shared" si="49"/>
        <v>1</v>
      </c>
      <c r="E2883" t="s">
        <v>365</v>
      </c>
      <c r="F2883">
        <v>2025</v>
      </c>
    </row>
    <row r="2884" spans="1:6" x14ac:dyDescent="0.3">
      <c r="A2884" t="s">
        <v>370</v>
      </c>
      <c r="B2884" t="str">
        <v>SGA-PL-01-RG-05 Lista de chequeo de cumplimiento ambiental de proveedores (Sustancias quimicas, Saneamiento básico, Residuos peligrosos, RCD, CDA, Estaciones de servicio, Laboratorios - Cromatografia; entre otros)</v>
      </c>
      <c r="C2884">
        <v>0</v>
      </c>
      <c r="D2884" t="str">
        <f t="shared" si="49"/>
        <v>1</v>
      </c>
      <c r="E2884" t="s">
        <v>365</v>
      </c>
      <c r="F2884">
        <v>2025</v>
      </c>
    </row>
    <row r="2885" spans="1:6" x14ac:dyDescent="0.3">
      <c r="A2885" t="s">
        <v>370</v>
      </c>
      <c r="B2885" t="str">
        <v>Soportes del cumplimiento ambiental de cada proveedor</v>
      </c>
      <c r="C2885">
        <v>0</v>
      </c>
      <c r="D2885" t="str">
        <f t="shared" si="49"/>
        <v>1</v>
      </c>
      <c r="E2885" t="s">
        <v>365</v>
      </c>
      <c r="F2885">
        <v>2025</v>
      </c>
    </row>
    <row r="2886" spans="1:6" x14ac:dyDescent="0.3">
      <c r="A2886" t="s">
        <v>370</v>
      </c>
      <c r="B2886" t="str">
        <v>Seguimiento y Control Acciones Correctivas y Oportunidades de Mejora</v>
      </c>
      <c r="C2886">
        <v>0</v>
      </c>
      <c r="D2886" t="str">
        <f t="shared" si="49"/>
        <v>1</v>
      </c>
      <c r="E2886" t="s">
        <v>365</v>
      </c>
      <c r="F2886">
        <v>2025</v>
      </c>
    </row>
    <row r="2887" spans="1:6" x14ac:dyDescent="0.3">
      <c r="A2887" t="s">
        <v>370</v>
      </c>
      <c r="B2887" t="str">
        <v>Evidencias de cierre de hallazgo</v>
      </c>
      <c r="C2887">
        <v>0</v>
      </c>
      <c r="D2887" t="str">
        <f t="shared" si="49"/>
        <v>1</v>
      </c>
      <c r="E2887" t="s">
        <v>365</v>
      </c>
      <c r="F2887">
        <v>2025</v>
      </c>
    </row>
    <row r="2888" spans="1:6" x14ac:dyDescent="0.3">
      <c r="A2888" t="s">
        <v>370</v>
      </c>
      <c r="B2888" t="str">
        <v>Residuos</v>
      </c>
      <c r="C2888">
        <v>1</v>
      </c>
      <c r="D2888" t="str">
        <f t="shared" si="49"/>
        <v>0</v>
      </c>
      <c r="E2888" t="s">
        <v>365</v>
      </c>
      <c r="F2888">
        <v>2025</v>
      </c>
    </row>
    <row r="2889" spans="1:6" x14ac:dyDescent="0.3">
      <c r="A2889" t="s">
        <v>370</v>
      </c>
      <c r="B2889" t="str">
        <v>Emisiones y combustible</v>
      </c>
      <c r="C2889">
        <v>1</v>
      </c>
      <c r="D2889" t="str">
        <f t="shared" si="49"/>
        <v>0</v>
      </c>
      <c r="E2889" t="s">
        <v>365</v>
      </c>
      <c r="F2889">
        <v>2025</v>
      </c>
    </row>
    <row r="2890" spans="1:6" x14ac:dyDescent="0.3">
      <c r="A2890" t="s">
        <v>370</v>
      </c>
      <c r="B2890" t="str">
        <v>Saneamiento básico</v>
      </c>
      <c r="C2890">
        <v>1</v>
      </c>
      <c r="D2890" t="str">
        <f t="shared" si="49"/>
        <v>0</v>
      </c>
      <c r="E2890" t="s">
        <v>365</v>
      </c>
      <c r="F2890">
        <v>2025</v>
      </c>
    </row>
    <row r="2891" spans="1:6" x14ac:dyDescent="0.3">
      <c r="A2891" t="s">
        <v>370</v>
      </c>
      <c r="B2891" t="str">
        <v>Inspecciones</v>
      </c>
      <c r="C2891">
        <v>0</v>
      </c>
      <c r="D2891" t="str">
        <f t="shared" si="49"/>
        <v>1</v>
      </c>
      <c r="E2891" t="s">
        <v>365</v>
      </c>
      <c r="F2891">
        <v>2025</v>
      </c>
    </row>
    <row r="2892" spans="1:6" x14ac:dyDescent="0.3">
      <c r="A2892" t="s">
        <v>370</v>
      </c>
      <c r="B2892" t="str">
        <v>Practicas</v>
      </c>
      <c r="C2892">
        <v>1</v>
      </c>
      <c r="D2892" t="str">
        <f t="shared" si="49"/>
        <v>0</v>
      </c>
      <c r="E2892" t="s">
        <v>365</v>
      </c>
      <c r="F2892">
        <v>2025</v>
      </c>
    </row>
    <row r="2893" spans="1:6" x14ac:dyDescent="0.3">
      <c r="A2893" t="s">
        <v>370</v>
      </c>
      <c r="B2893" t="str">
        <v>Formaciones</v>
      </c>
      <c r="C2893">
        <v>1</v>
      </c>
      <c r="D2893" t="str">
        <f t="shared" si="49"/>
        <v>0</v>
      </c>
      <c r="E2893" t="s">
        <v>365</v>
      </c>
      <c r="F2893">
        <v>2025</v>
      </c>
    </row>
    <row r="2894" spans="1:6" x14ac:dyDescent="0.3">
      <c r="A2894" t="s">
        <v>370</v>
      </c>
      <c r="B2894" t="str" cm="1">
        <f t="array" ref="B2894:B2952">'EPSA IBG'!C9:C67</f>
        <v>SIG-MG-01-RG-02 Matriz DOFA</v>
      </c>
      <c r="C2894" cm="1">
        <f t="array" ref="C2894:C2952">'EPSA IBG'!E9:E67</f>
        <v>0</v>
      </c>
      <c r="D2894" t="str">
        <f t="shared" si="49"/>
        <v>1</v>
      </c>
      <c r="E2894" t="s">
        <v>352</v>
      </c>
      <c r="F2894">
        <v>2025</v>
      </c>
    </row>
    <row r="2895" spans="1:6" x14ac:dyDescent="0.3">
      <c r="A2895" t="s">
        <v>370</v>
      </c>
      <c r="B2895" t="str">
        <v>Matriz de partes interesadas</v>
      </c>
      <c r="C2895">
        <v>1</v>
      </c>
      <c r="D2895" t="str">
        <f t="shared" si="49"/>
        <v>0</v>
      </c>
      <c r="E2895" t="s">
        <v>352</v>
      </c>
      <c r="F2895">
        <v>2025</v>
      </c>
    </row>
    <row r="2896" spans="1:6" x14ac:dyDescent="0.3">
      <c r="A2896" t="s">
        <v>370</v>
      </c>
      <c r="B2896" t="str">
        <v>Matriz de riesgos y oportunidades</v>
      </c>
      <c r="C2896">
        <v>0</v>
      </c>
      <c r="D2896" t="str">
        <f t="shared" si="49"/>
        <v>1</v>
      </c>
      <c r="E2896" t="s">
        <v>352</v>
      </c>
      <c r="F2896">
        <v>2025</v>
      </c>
    </row>
    <row r="2897" spans="1:6" x14ac:dyDescent="0.3">
      <c r="A2897" t="s">
        <v>370</v>
      </c>
      <c r="B2897" t="str">
        <v>Matriz de identificación de aspectos e impactos ambientales</v>
      </c>
      <c r="C2897">
        <v>1</v>
      </c>
      <c r="D2897" t="str">
        <f t="shared" si="49"/>
        <v>0</v>
      </c>
      <c r="E2897" t="s">
        <v>352</v>
      </c>
      <c r="F2897">
        <v>2025</v>
      </c>
    </row>
    <row r="2898" spans="1:6" x14ac:dyDescent="0.3">
      <c r="A2898" t="s">
        <v>370</v>
      </c>
      <c r="B2898" t="str">
        <v>Divulgación de la Matriz de identificación de aspectos e impactos ambientales</v>
      </c>
      <c r="C2898">
        <v>1</v>
      </c>
      <c r="D2898" t="str">
        <f t="shared" si="49"/>
        <v>0</v>
      </c>
      <c r="E2898" t="s">
        <v>352</v>
      </c>
      <c r="F2898">
        <v>2025</v>
      </c>
    </row>
    <row r="2899" spans="1:6" x14ac:dyDescent="0.3">
      <c r="A2899" t="s">
        <v>370</v>
      </c>
      <c r="B2899" t="str">
        <v>Presupuesto para la implementación del Sistema de Gestión Ambiental</v>
      </c>
      <c r="C2899">
        <v>1</v>
      </c>
      <c r="D2899" t="str">
        <f t="shared" si="49"/>
        <v>0</v>
      </c>
      <c r="E2899" t="s">
        <v>352</v>
      </c>
      <c r="F2899">
        <v>2025</v>
      </c>
    </row>
    <row r="2900" spans="1:6" x14ac:dyDescent="0.3">
      <c r="A2900" t="s">
        <v>370</v>
      </c>
      <c r="B2900" t="str">
        <v>Matriz de comunicaciones externas</v>
      </c>
      <c r="C2900">
        <v>1</v>
      </c>
      <c r="D2900" t="str">
        <f t="shared" si="49"/>
        <v>0</v>
      </c>
      <c r="E2900" t="s">
        <v>352</v>
      </c>
      <c r="F2900">
        <v>2025</v>
      </c>
    </row>
    <row r="2901" spans="1:6" x14ac:dyDescent="0.3">
      <c r="A2901" t="s">
        <v>370</v>
      </c>
      <c r="B2901" t="str">
        <v>Verificación de las instalaciones del centro de acopio</v>
      </c>
      <c r="C2901">
        <v>0</v>
      </c>
      <c r="D2901" t="str">
        <f t="shared" si="49"/>
        <v>1</v>
      </c>
      <c r="E2901" t="s">
        <v>352</v>
      </c>
      <c r="F2901">
        <v>2025</v>
      </c>
    </row>
    <row r="2902" spans="1:6" x14ac:dyDescent="0.3">
      <c r="A2902" t="s">
        <v>370</v>
      </c>
      <c r="B2902" t="str">
        <v xml:space="preserve">Aforo de residuos ordinarios </v>
      </c>
      <c r="C2902">
        <v>1</v>
      </c>
      <c r="D2902" t="str">
        <f t="shared" si="49"/>
        <v>0</v>
      </c>
      <c r="E2902" t="s">
        <v>352</v>
      </c>
      <c r="F2902">
        <v>2025</v>
      </c>
    </row>
    <row r="2903" spans="1:6" x14ac:dyDescent="0.3">
      <c r="A2903" t="s">
        <v>370</v>
      </c>
      <c r="B2903" t="str">
        <v>Orden y aseo del centro de acopio</v>
      </c>
      <c r="C2903">
        <v>0</v>
      </c>
      <c r="D2903" t="str">
        <f t="shared" si="49"/>
        <v>1</v>
      </c>
      <c r="E2903" t="s">
        <v>352</v>
      </c>
      <c r="F2903">
        <v>2025</v>
      </c>
    </row>
    <row r="2904" spans="1:6" x14ac:dyDescent="0.3">
      <c r="A2904" t="s">
        <v>370</v>
      </c>
      <c r="B2904" t="str">
        <v>Recolección de residuos aprovechables (SGA-PM-01-RG-02 Venta de material reciclable y/o donación)</v>
      </c>
      <c r="C2904">
        <v>0</v>
      </c>
      <c r="D2904" t="str">
        <f t="shared" si="49"/>
        <v>1</v>
      </c>
      <c r="E2904" t="s">
        <v>352</v>
      </c>
      <c r="F2904">
        <v>2025</v>
      </c>
    </row>
    <row r="2905" spans="1:6" x14ac:dyDescent="0.3">
      <c r="A2905" t="s">
        <v>370</v>
      </c>
      <c r="B2905" t="str">
        <v xml:space="preserve">Licencias de empresas de recolección , transporte y disposición de residuos peligrosos </v>
      </c>
      <c r="C2905">
        <v>0</v>
      </c>
      <c r="D2905" t="str">
        <f t="shared" si="49"/>
        <v>1</v>
      </c>
      <c r="E2905" t="s">
        <v>352</v>
      </c>
      <c r="F2905">
        <v>2025</v>
      </c>
    </row>
    <row r="2906" spans="1:6" x14ac:dyDescent="0.3">
      <c r="A2906" t="s">
        <v>370</v>
      </c>
      <c r="B2906" t="str">
        <v>Recoleccción de residuos peligrosos (SGA-PL-02-RG-01 Entrega y verificación  de residuos peligrosos)</v>
      </c>
      <c r="C2906">
        <v>0</v>
      </c>
      <c r="D2906" t="str">
        <f t="shared" si="49"/>
        <v>1</v>
      </c>
      <c r="E2906" t="s">
        <v>352</v>
      </c>
      <c r="F2906">
        <v>2025</v>
      </c>
    </row>
    <row r="2907" spans="1:6" x14ac:dyDescent="0.3">
      <c r="A2907" t="s">
        <v>370</v>
      </c>
      <c r="B2907" t="str">
        <v>Manifiestos de carga</v>
      </c>
      <c r="C2907">
        <v>0</v>
      </c>
      <c r="D2907" t="str">
        <f t="shared" si="49"/>
        <v>1</v>
      </c>
      <c r="E2907" t="s">
        <v>352</v>
      </c>
      <c r="F2907">
        <v>2025</v>
      </c>
    </row>
    <row r="2908" spans="1:6" x14ac:dyDescent="0.3">
      <c r="A2908" t="s">
        <v>370</v>
      </c>
      <c r="B2908" t="str">
        <v xml:space="preserve">Recolección de aguas residuales de baños portatiles </v>
      </c>
      <c r="C2908">
        <v>0</v>
      </c>
      <c r="D2908" t="str">
        <f t="shared" si="49"/>
        <v>1</v>
      </c>
      <c r="E2908" t="s">
        <v>352</v>
      </c>
      <c r="F2908">
        <v>2025</v>
      </c>
    </row>
    <row r="2909" spans="1:6" x14ac:dyDescent="0.3">
      <c r="A2909" t="s">
        <v>370</v>
      </c>
      <c r="B2909" t="str">
        <v>Actualización del registro SGA-PM-01-RG-01 Control de generación y disposición de residuos</v>
      </c>
      <c r="C2909">
        <v>1</v>
      </c>
      <c r="D2909" t="str">
        <f t="shared" si="49"/>
        <v>0</v>
      </c>
      <c r="E2909" t="s">
        <v>352</v>
      </c>
      <c r="F2909">
        <v>2025</v>
      </c>
    </row>
    <row r="2910" spans="1:6" x14ac:dyDescent="0.3">
      <c r="A2910" t="s">
        <v>370</v>
      </c>
      <c r="B2910" t="str">
        <v xml:space="preserve">Licencias y certificados de disposición final de los talleres que realizan mantenimiento a los vehiculos </v>
      </c>
      <c r="C2910">
        <v>0</v>
      </c>
      <c r="D2910" t="str">
        <f t="shared" si="49"/>
        <v>1</v>
      </c>
      <c r="E2910" t="s">
        <v>352</v>
      </c>
      <c r="F2910">
        <v>2025</v>
      </c>
    </row>
    <row r="2911" spans="1:6" x14ac:dyDescent="0.3">
      <c r="A2911" t="s">
        <v>370</v>
      </c>
      <c r="B2911" t="str">
        <v>Control de plagas (roedores)</v>
      </c>
      <c r="C2911">
        <v>1</v>
      </c>
      <c r="D2911" t="str">
        <f t="shared" si="49"/>
        <v>0</v>
      </c>
      <c r="E2911" t="s">
        <v>352</v>
      </c>
      <c r="F2911">
        <v>2025</v>
      </c>
    </row>
    <row r="2912" spans="1:6" x14ac:dyDescent="0.3">
      <c r="A2912" t="s">
        <v>370</v>
      </c>
      <c r="B2912" t="str">
        <v>Fumigación general (Vectores)</v>
      </c>
      <c r="C2912">
        <v>1</v>
      </c>
      <c r="D2912" t="str">
        <f t="shared" si="49"/>
        <v>0</v>
      </c>
      <c r="E2912" t="s">
        <v>352</v>
      </c>
      <c r="F2912">
        <v>2025</v>
      </c>
    </row>
    <row r="2913" spans="1:6" x14ac:dyDescent="0.3">
      <c r="A2913" t="s">
        <v>370</v>
      </c>
      <c r="B2913" t="str">
        <v>Lavado de tanques</v>
      </c>
      <c r="C2913">
        <v>1</v>
      </c>
      <c r="D2913" t="str">
        <f t="shared" si="49"/>
        <v>0</v>
      </c>
      <c r="E2913" t="s">
        <v>352</v>
      </c>
      <c r="F2913">
        <v>2025</v>
      </c>
    </row>
    <row r="2914" spans="1:6" x14ac:dyDescent="0.3">
      <c r="A2914" t="s">
        <v>370</v>
      </c>
      <c r="B2914" t="str">
        <v>Análisis e informe de agua potable (Laboratorio acreditado por el IDEAM)</v>
      </c>
      <c r="C2914">
        <v>0</v>
      </c>
      <c r="D2914" t="str">
        <f t="shared" si="49"/>
        <v>1</v>
      </c>
      <c r="E2914" t="s">
        <v>352</v>
      </c>
      <c r="F2914">
        <v>2025</v>
      </c>
    </row>
    <row r="2915" spans="1:6" x14ac:dyDescent="0.3">
      <c r="A2915" t="s">
        <v>370</v>
      </c>
      <c r="B2915" t="str">
        <v>Mantenimiento de los filtros de agua de las instalaciones de la sede</v>
      </c>
      <c r="C2915">
        <v>0</v>
      </c>
      <c r="D2915" t="str">
        <f t="shared" si="49"/>
        <v>1</v>
      </c>
      <c r="E2915" t="s">
        <v>352</v>
      </c>
      <c r="F2915">
        <v>2025</v>
      </c>
    </row>
    <row r="2916" spans="1:6" x14ac:dyDescent="0.3">
      <c r="A2916" t="s">
        <v>370</v>
      </c>
      <c r="B2916" t="str">
        <v>Proyectos para la disminuación del impacto ambiental</v>
      </c>
      <c r="C2916">
        <v>0</v>
      </c>
      <c r="D2916" t="str">
        <f t="shared" si="49"/>
        <v>1</v>
      </c>
      <c r="E2916" t="s">
        <v>352</v>
      </c>
      <c r="F2916">
        <v>2025</v>
      </c>
    </row>
    <row r="2917" spans="1:6" x14ac:dyDescent="0.3">
      <c r="A2917" t="s">
        <v>370</v>
      </c>
      <c r="B2917" t="str">
        <v>Campañas de toma de conciencia en el contrato</v>
      </c>
      <c r="C2917">
        <v>0</v>
      </c>
      <c r="D2917" t="str">
        <f t="shared" si="49"/>
        <v>1</v>
      </c>
      <c r="E2917" t="s">
        <v>352</v>
      </c>
      <c r="F2917">
        <v>2025</v>
      </c>
    </row>
    <row r="2918" spans="1:6" x14ac:dyDescent="0.3">
      <c r="A2918" t="s">
        <v>370</v>
      </c>
      <c r="B2918" t="str">
        <v>Charlas o divulgaciones en temas ambientales</v>
      </c>
      <c r="C2918">
        <v>1</v>
      </c>
      <c r="D2918" t="str">
        <f t="shared" si="49"/>
        <v>0</v>
      </c>
      <c r="E2918" t="s">
        <v>352</v>
      </c>
      <c r="F2918">
        <v>2025</v>
      </c>
    </row>
    <row r="2919" spans="1:6" x14ac:dyDescent="0.3">
      <c r="A2919" t="s">
        <v>370</v>
      </c>
      <c r="B2919" t="str">
        <v>Verificación de las revisiones tecnicomecanica de los vehiculos</v>
      </c>
      <c r="C2919">
        <v>1</v>
      </c>
      <c r="D2919" t="str">
        <f t="shared" si="49"/>
        <v>0</v>
      </c>
      <c r="E2919" t="s">
        <v>352</v>
      </c>
      <c r="F2919">
        <v>2025</v>
      </c>
    </row>
    <row r="2920" spans="1:6" x14ac:dyDescent="0.3">
      <c r="A2920" t="s">
        <v>370</v>
      </c>
      <c r="B2920" t="str">
        <v>Verificaciones de las revisiones tecnicomecanicas de las motos</v>
      </c>
      <c r="C2920">
        <v>1</v>
      </c>
      <c r="D2920" t="str">
        <f t="shared" si="49"/>
        <v>0</v>
      </c>
      <c r="E2920" t="s">
        <v>352</v>
      </c>
      <c r="F2920">
        <v>2025</v>
      </c>
    </row>
    <row r="2921" spans="1:6" x14ac:dyDescent="0.3">
      <c r="A2921" t="s">
        <v>370</v>
      </c>
      <c r="B2921" t="str">
        <v>Revisión de la información en la plataforma CAMPRO</v>
      </c>
      <c r="C2921">
        <v>1</v>
      </c>
      <c r="D2921" t="str">
        <f t="shared" si="49"/>
        <v>0</v>
      </c>
      <c r="E2921" t="s">
        <v>352</v>
      </c>
      <c r="F2921">
        <v>2025</v>
      </c>
    </row>
    <row r="2922" spans="1:6" x14ac:dyDescent="0.3">
      <c r="A2922" t="s">
        <v>370</v>
      </c>
      <c r="B2922" t="str">
        <v>Certificación ambiental para la habilitación de centros de diagnostico automotor - CDA</v>
      </c>
      <c r="C2922">
        <v>0</v>
      </c>
      <c r="D2922" t="str">
        <f t="shared" si="49"/>
        <v>1</v>
      </c>
      <c r="E2922" t="s">
        <v>352</v>
      </c>
      <c r="F2922">
        <v>2025</v>
      </c>
    </row>
    <row r="2923" spans="1:6" x14ac:dyDescent="0.3">
      <c r="A2923" t="s">
        <v>370</v>
      </c>
      <c r="B2923" t="str">
        <v>Combustibles</v>
      </c>
      <c r="C2923">
        <v>1</v>
      </c>
      <c r="D2923" t="str">
        <f t="shared" si="49"/>
        <v>0</v>
      </c>
      <c r="E2923" t="s">
        <v>352</v>
      </c>
      <c r="F2923">
        <v>2025</v>
      </c>
    </row>
    <row r="2924" spans="1:6" x14ac:dyDescent="0.3">
      <c r="A2924" t="s">
        <v>370</v>
      </c>
      <c r="B2924" t="str">
        <v>SSL-PM-02-RG-01 Matriz de Identificación sustancia quimica</v>
      </c>
      <c r="C2924">
        <v>1</v>
      </c>
      <c r="D2924" t="str">
        <f t="shared" si="49"/>
        <v>0</v>
      </c>
      <c r="E2924" t="s">
        <v>352</v>
      </c>
      <c r="F2924">
        <v>2025</v>
      </c>
    </row>
    <row r="2925" spans="1:6" x14ac:dyDescent="0.3">
      <c r="A2925" t="s">
        <v>370</v>
      </c>
      <c r="B2925" t="str">
        <v>Matriz de compatibilidad de acuerdo a las sustancias quimicas que se manejan</v>
      </c>
      <c r="C2925">
        <v>0</v>
      </c>
      <c r="D2925" t="str">
        <f t="shared" si="49"/>
        <v>1</v>
      </c>
      <c r="E2925" t="s">
        <v>352</v>
      </c>
      <c r="F2925">
        <v>2025</v>
      </c>
    </row>
    <row r="2926" spans="1:6" x14ac:dyDescent="0.3">
      <c r="A2926" t="s">
        <v>370</v>
      </c>
      <c r="B2926" t="str">
        <v>Verificación del almacenamiento de las sustancias quimicas de acuerdo al Sistema Globalmente Armonizado (Registro fotografico)</v>
      </c>
      <c r="C2926">
        <v>0</v>
      </c>
      <c r="D2926" t="str">
        <f t="shared" si="49"/>
        <v>1</v>
      </c>
      <c r="E2926" t="s">
        <v>352</v>
      </c>
      <c r="F2926">
        <v>2025</v>
      </c>
    </row>
    <row r="2927" spans="1:6" x14ac:dyDescent="0.3">
      <c r="A2927" t="s">
        <v>370</v>
      </c>
      <c r="B2927" t="str">
        <v>SSL-PM-02-RG-02 Etiquetado de las sustancias quimicas en la sede del proyecto (Servicios generales, almacen, TI, entre otras). (Registro fotografico)</v>
      </c>
      <c r="C2927">
        <v>0</v>
      </c>
      <c r="D2927" t="str">
        <f t="shared" si="49"/>
        <v>1</v>
      </c>
      <c r="E2927" t="s">
        <v>352</v>
      </c>
      <c r="F2927">
        <v>2025</v>
      </c>
    </row>
    <row r="2928" spans="1:6" x14ac:dyDescent="0.3">
      <c r="A2928" t="s">
        <v>370</v>
      </c>
      <c r="B2928" t="str">
        <v>Fichas de seguridad que se utilizan en el proyecto (Resolución 773 de 2021 - Decreto 1496 del 2018  y que cumplan de acuerdo a la NTC 4435)</v>
      </c>
      <c r="C2928">
        <v>1</v>
      </c>
      <c r="D2928" t="str">
        <f t="shared" si="49"/>
        <v>0</v>
      </c>
      <c r="E2928" t="s">
        <v>352</v>
      </c>
      <c r="F2928">
        <v>2025</v>
      </c>
    </row>
    <row r="2929" spans="1:6" x14ac:dyDescent="0.3">
      <c r="A2929" t="s">
        <v>370</v>
      </c>
      <c r="B2929" t="str">
        <v xml:space="preserve">SSL-PM-02-RG-02 Etiquetado de las sustancias quimicas en los vehiculos del proyecto  </v>
      </c>
      <c r="C2929">
        <v>0</v>
      </c>
      <c r="D2929" t="str">
        <f t="shared" ref="D2929:D2989" si="50">IF(C2929=1,"0","1")</f>
        <v>1</v>
      </c>
      <c r="E2929" t="s">
        <v>352</v>
      </c>
      <c r="F2929">
        <v>2025</v>
      </c>
    </row>
    <row r="2930" spans="1:6" x14ac:dyDescent="0.3">
      <c r="A2930" t="s">
        <v>370</v>
      </c>
      <c r="B2930" t="str">
        <v>SSL-PM-02-RG-03 Tarjeta de emergencia (para el transporte de sustancias quimicas)</v>
      </c>
      <c r="C2930">
        <v>0</v>
      </c>
      <c r="D2930" t="str">
        <f t="shared" si="50"/>
        <v>1</v>
      </c>
      <c r="E2930" t="s">
        <v>352</v>
      </c>
      <c r="F2930">
        <v>2025</v>
      </c>
    </row>
    <row r="2931" spans="1:6" x14ac:dyDescent="0.3">
      <c r="A2931" t="s">
        <v>370</v>
      </c>
      <c r="B2931" t="str">
        <v>Cumplimiento al rotulado de los vehiculos que transportan sustancias (Decreto 1609/2002)</v>
      </c>
      <c r="C2931">
        <v>0</v>
      </c>
      <c r="D2931" t="str">
        <f t="shared" si="50"/>
        <v>1</v>
      </c>
      <c r="E2931" t="s">
        <v>352</v>
      </c>
      <c r="F2931">
        <v>2025</v>
      </c>
    </row>
    <row r="2932" spans="1:6" x14ac:dyDescent="0.3">
      <c r="A2932" t="s">
        <v>370</v>
      </c>
      <c r="B2932" t="str">
        <v>SSL-PM-14-RG-05 Guion para el desarrollo del simulacro</v>
      </c>
      <c r="C2932">
        <v>1</v>
      </c>
      <c r="D2932" t="str">
        <f t="shared" si="50"/>
        <v>0</v>
      </c>
      <c r="E2932" t="s">
        <v>352</v>
      </c>
      <c r="F2932">
        <v>2025</v>
      </c>
    </row>
    <row r="2933" spans="1:6" x14ac:dyDescent="0.3">
      <c r="A2933" t="s">
        <v>370</v>
      </c>
      <c r="B2933" t="str">
        <v>SGA-PR-02-RG-03 Informe de simulacro de emergencias ambientales.</v>
      </c>
      <c r="C2933">
        <v>1</v>
      </c>
      <c r="D2933" t="str">
        <f t="shared" si="50"/>
        <v>0</v>
      </c>
      <c r="E2933" t="s">
        <v>352</v>
      </c>
      <c r="F2933">
        <v>2025</v>
      </c>
    </row>
    <row r="2934" spans="1:6" x14ac:dyDescent="0.3">
      <c r="A2934" t="s">
        <v>370</v>
      </c>
      <c r="B2934" t="str">
        <v>Documento donde se establece los PONS aplicables al contrato</v>
      </c>
      <c r="C2934">
        <v>1</v>
      </c>
      <c r="D2934" t="str">
        <f t="shared" si="50"/>
        <v>0</v>
      </c>
      <c r="E2934" t="s">
        <v>352</v>
      </c>
      <c r="F2934">
        <v>2025</v>
      </c>
    </row>
    <row r="2935" spans="1:6" x14ac:dyDescent="0.3">
      <c r="A2935" t="s">
        <v>370</v>
      </c>
      <c r="B2935" t="str">
        <v>SGA-PR-02-RG-02 Investigación de causalidad de emergencias ambientales</v>
      </c>
      <c r="C2935">
        <v>0</v>
      </c>
      <c r="D2935" t="str">
        <f t="shared" si="50"/>
        <v>1</v>
      </c>
      <c r="E2935" t="s">
        <v>352</v>
      </c>
      <c r="F2935">
        <v>2025</v>
      </c>
    </row>
    <row r="2936" spans="1:6" x14ac:dyDescent="0.3">
      <c r="A2936" t="s">
        <v>370</v>
      </c>
      <c r="B2936" t="str">
        <v>SGA-PR-02-RG-04 Base de incidentes ambientales</v>
      </c>
      <c r="C2936">
        <v>0</v>
      </c>
      <c r="D2936" t="str">
        <f t="shared" si="50"/>
        <v>1</v>
      </c>
      <c r="E2936" t="s">
        <v>352</v>
      </c>
      <c r="F2936">
        <v>2025</v>
      </c>
    </row>
    <row r="2937" spans="1:6" x14ac:dyDescent="0.3">
      <c r="A2937" t="s">
        <v>370</v>
      </c>
      <c r="B2937" t="str">
        <v>Inducción y reinducción</v>
      </c>
      <c r="C2937">
        <v>1</v>
      </c>
      <c r="D2937" t="str">
        <f t="shared" si="50"/>
        <v>0</v>
      </c>
      <c r="E2937" t="s">
        <v>352</v>
      </c>
      <c r="F2937">
        <v>2025</v>
      </c>
    </row>
    <row r="2938" spans="1:6" x14ac:dyDescent="0.3">
      <c r="A2938" t="s">
        <v>370</v>
      </c>
      <c r="B2938" t="str">
        <v>Inspecciones ambiental en terreno</v>
      </c>
      <c r="C2938">
        <v>1</v>
      </c>
      <c r="D2938" t="str">
        <f t="shared" si="50"/>
        <v>0</v>
      </c>
      <c r="E2938" t="s">
        <v>352</v>
      </c>
      <c r="F2938">
        <v>2025</v>
      </c>
    </row>
    <row r="2939" spans="1:6" x14ac:dyDescent="0.3">
      <c r="A2939" t="s">
        <v>370</v>
      </c>
      <c r="B2939" t="str">
        <v>Inspecciones de kit de derrames</v>
      </c>
      <c r="C2939">
        <v>1</v>
      </c>
      <c r="D2939" t="str">
        <f t="shared" si="50"/>
        <v>0</v>
      </c>
      <c r="E2939" t="s">
        <v>352</v>
      </c>
      <c r="F2939">
        <v>2025</v>
      </c>
    </row>
    <row r="2940" spans="1:6" x14ac:dyDescent="0.3">
      <c r="A2940" t="s">
        <v>370</v>
      </c>
      <c r="B2940" t="str">
        <v>Inspecciones localivas ambientales</v>
      </c>
      <c r="C2940">
        <v>1</v>
      </c>
      <c r="D2940" t="str">
        <f t="shared" si="50"/>
        <v>0</v>
      </c>
      <c r="E2940" t="s">
        <v>352</v>
      </c>
      <c r="F2940">
        <v>2025</v>
      </c>
    </row>
    <row r="2941" spans="1:6" x14ac:dyDescent="0.3">
      <c r="A2941" t="s">
        <v>370</v>
      </c>
      <c r="B2941" t="str">
        <v>Informe del desempeño ambiental del contrato (Indicadores, practicas sostenibles, hallazgos, entre otros)</v>
      </c>
      <c r="C2941">
        <v>1</v>
      </c>
      <c r="D2941" t="str">
        <f t="shared" si="50"/>
        <v>0</v>
      </c>
      <c r="E2941" t="s">
        <v>352</v>
      </c>
      <c r="F2941">
        <v>2025</v>
      </c>
    </row>
    <row r="2942" spans="1:6" x14ac:dyDescent="0.3">
      <c r="A2942" t="s">
        <v>370</v>
      </c>
      <c r="B2942" t="str">
        <v>Comunicación del desempeño ambiental a colaboradores</v>
      </c>
      <c r="C2942">
        <v>0</v>
      </c>
      <c r="D2942" t="str">
        <f t="shared" si="50"/>
        <v>1</v>
      </c>
      <c r="E2942" t="s">
        <v>352</v>
      </c>
      <c r="F2942">
        <v>2025</v>
      </c>
    </row>
    <row r="2943" spans="1:6" x14ac:dyDescent="0.3">
      <c r="A2943" t="s">
        <v>370</v>
      </c>
      <c r="B2943" t="str">
        <v>SGA-PL-01-RG-05 Lista de chequeo de cumplimiento ambiental de proveedores (Sustancias quimicas, Saneamiento básico, Residuos peligrosos, RCD, CDA, Estaciones de servicio, Laboratorios - Cromatografia; entre otros)</v>
      </c>
      <c r="C2943">
        <v>0</v>
      </c>
      <c r="D2943" t="str">
        <f t="shared" si="50"/>
        <v>1</v>
      </c>
      <c r="E2943" t="s">
        <v>352</v>
      </c>
      <c r="F2943">
        <v>2025</v>
      </c>
    </row>
    <row r="2944" spans="1:6" x14ac:dyDescent="0.3">
      <c r="A2944" t="s">
        <v>370</v>
      </c>
      <c r="B2944" t="str">
        <v>Soportes del cumplimiento ambiental de cada proveedor</v>
      </c>
      <c r="C2944">
        <v>0</v>
      </c>
      <c r="D2944" t="str">
        <f t="shared" si="50"/>
        <v>1</v>
      </c>
      <c r="E2944" t="s">
        <v>352</v>
      </c>
      <c r="F2944">
        <v>2025</v>
      </c>
    </row>
    <row r="2945" spans="1:6" x14ac:dyDescent="0.3">
      <c r="A2945" t="s">
        <v>370</v>
      </c>
      <c r="B2945" t="str">
        <v>Seguimiento y Control Acciones Correctivas y Oportunidades de Mejora</v>
      </c>
      <c r="C2945">
        <v>0</v>
      </c>
      <c r="D2945" t="str">
        <f t="shared" si="50"/>
        <v>1</v>
      </c>
      <c r="E2945" t="s">
        <v>352</v>
      </c>
      <c r="F2945">
        <v>2025</v>
      </c>
    </row>
    <row r="2946" spans="1:6" x14ac:dyDescent="0.3">
      <c r="A2946" t="s">
        <v>370</v>
      </c>
      <c r="B2946" t="str">
        <v>Evidencias de cierre de hallazgo</v>
      </c>
      <c r="C2946">
        <v>0</v>
      </c>
      <c r="D2946" t="str">
        <f t="shared" si="50"/>
        <v>1</v>
      </c>
      <c r="E2946" t="s">
        <v>352</v>
      </c>
      <c r="F2946">
        <v>2025</v>
      </c>
    </row>
    <row r="2947" spans="1:6" x14ac:dyDescent="0.3">
      <c r="A2947" t="s">
        <v>370</v>
      </c>
      <c r="B2947" t="str">
        <v>Residuos</v>
      </c>
      <c r="C2947">
        <v>1</v>
      </c>
      <c r="D2947" t="str">
        <f t="shared" si="50"/>
        <v>0</v>
      </c>
      <c r="E2947" t="s">
        <v>352</v>
      </c>
      <c r="F2947">
        <v>2025</v>
      </c>
    </row>
    <row r="2948" spans="1:6" x14ac:dyDescent="0.3">
      <c r="A2948" t="s">
        <v>370</v>
      </c>
      <c r="B2948" t="str">
        <v>Emisiones y combustible</v>
      </c>
      <c r="C2948">
        <v>1</v>
      </c>
      <c r="D2948" t="str">
        <f t="shared" si="50"/>
        <v>0</v>
      </c>
      <c r="E2948" t="s">
        <v>352</v>
      </c>
      <c r="F2948">
        <v>2025</v>
      </c>
    </row>
    <row r="2949" spans="1:6" x14ac:dyDescent="0.3">
      <c r="A2949" t="s">
        <v>370</v>
      </c>
      <c r="B2949" t="str">
        <v>Saneamiento básico</v>
      </c>
      <c r="C2949">
        <v>1</v>
      </c>
      <c r="D2949" t="str">
        <f t="shared" si="50"/>
        <v>0</v>
      </c>
      <c r="E2949" t="s">
        <v>352</v>
      </c>
      <c r="F2949">
        <v>2025</v>
      </c>
    </row>
    <row r="2950" spans="1:6" x14ac:dyDescent="0.3">
      <c r="A2950" t="s">
        <v>370</v>
      </c>
      <c r="B2950" t="str">
        <v>Inspecciones</v>
      </c>
      <c r="C2950">
        <v>0</v>
      </c>
      <c r="D2950" t="str">
        <f t="shared" si="50"/>
        <v>1</v>
      </c>
      <c r="E2950" t="s">
        <v>352</v>
      </c>
      <c r="F2950">
        <v>2025</v>
      </c>
    </row>
    <row r="2951" spans="1:6" x14ac:dyDescent="0.3">
      <c r="A2951" t="s">
        <v>370</v>
      </c>
      <c r="B2951" t="str">
        <v>Practicas</v>
      </c>
      <c r="C2951">
        <v>1</v>
      </c>
      <c r="D2951" t="str">
        <f t="shared" si="50"/>
        <v>0</v>
      </c>
      <c r="E2951" t="s">
        <v>352</v>
      </c>
      <c r="F2951">
        <v>2025</v>
      </c>
    </row>
    <row r="2952" spans="1:6" x14ac:dyDescent="0.3">
      <c r="A2952" t="s">
        <v>370</v>
      </c>
      <c r="B2952" t="str">
        <v>Formaciones</v>
      </c>
      <c r="C2952">
        <v>1</v>
      </c>
      <c r="D2952" t="str">
        <f t="shared" si="50"/>
        <v>0</v>
      </c>
      <c r="E2952" t="s">
        <v>352</v>
      </c>
      <c r="F2952">
        <v>2025</v>
      </c>
    </row>
    <row r="2953" spans="1:6" x14ac:dyDescent="0.3">
      <c r="A2953" t="s">
        <v>370</v>
      </c>
      <c r="B2953" t="str" cm="1">
        <f t="array" ref="B2953:B3011">'EPSA IBG'!C9:C67</f>
        <v>SIG-MG-01-RG-02 Matriz DOFA</v>
      </c>
      <c r="C2953" cm="1">
        <f t="array" ref="C2953:C3011">'EPSA IBG'!F9:F67</f>
        <v>0</v>
      </c>
      <c r="D2953" t="str">
        <f t="shared" si="50"/>
        <v>1</v>
      </c>
      <c r="E2953" t="s">
        <v>353</v>
      </c>
      <c r="F2953">
        <v>2025</v>
      </c>
    </row>
    <row r="2954" spans="1:6" x14ac:dyDescent="0.3">
      <c r="A2954" t="s">
        <v>370</v>
      </c>
      <c r="B2954" t="str">
        <v>Matriz de partes interesadas</v>
      </c>
      <c r="C2954">
        <v>1</v>
      </c>
      <c r="D2954" t="str">
        <f t="shared" si="50"/>
        <v>0</v>
      </c>
      <c r="E2954" t="s">
        <v>353</v>
      </c>
      <c r="F2954">
        <v>2025</v>
      </c>
    </row>
    <row r="2955" spans="1:6" x14ac:dyDescent="0.3">
      <c r="A2955" t="s">
        <v>370</v>
      </c>
      <c r="B2955" t="str">
        <v>Matriz de riesgos y oportunidades</v>
      </c>
      <c r="C2955">
        <v>0</v>
      </c>
      <c r="D2955" t="str">
        <f t="shared" si="50"/>
        <v>1</v>
      </c>
      <c r="E2955" t="s">
        <v>353</v>
      </c>
      <c r="F2955">
        <v>2025</v>
      </c>
    </row>
    <row r="2956" spans="1:6" x14ac:dyDescent="0.3">
      <c r="A2956" t="s">
        <v>370</v>
      </c>
      <c r="B2956" t="str">
        <v>Matriz de identificación de aspectos e impactos ambientales</v>
      </c>
      <c r="C2956">
        <v>1</v>
      </c>
      <c r="D2956" t="str">
        <f t="shared" si="50"/>
        <v>0</v>
      </c>
      <c r="E2956" t="s">
        <v>353</v>
      </c>
      <c r="F2956">
        <v>2025</v>
      </c>
    </row>
    <row r="2957" spans="1:6" x14ac:dyDescent="0.3">
      <c r="A2957" t="s">
        <v>370</v>
      </c>
      <c r="B2957" t="str">
        <v>Divulgación de la Matriz de identificación de aspectos e impactos ambientales</v>
      </c>
      <c r="C2957">
        <v>1</v>
      </c>
      <c r="D2957" t="str">
        <f t="shared" si="50"/>
        <v>0</v>
      </c>
      <c r="E2957" t="s">
        <v>353</v>
      </c>
      <c r="F2957">
        <v>2025</v>
      </c>
    </row>
    <row r="2958" spans="1:6" x14ac:dyDescent="0.3">
      <c r="A2958" t="s">
        <v>370</v>
      </c>
      <c r="B2958" t="str">
        <v>Presupuesto para la implementación del Sistema de Gestión Ambiental</v>
      </c>
      <c r="C2958">
        <v>1</v>
      </c>
      <c r="D2958" t="str">
        <f t="shared" si="50"/>
        <v>0</v>
      </c>
      <c r="E2958" t="s">
        <v>353</v>
      </c>
      <c r="F2958">
        <v>2025</v>
      </c>
    </row>
    <row r="2959" spans="1:6" x14ac:dyDescent="0.3">
      <c r="A2959" t="s">
        <v>370</v>
      </c>
      <c r="B2959" t="str">
        <v>Matriz de comunicaciones externas</v>
      </c>
      <c r="C2959">
        <v>1</v>
      </c>
      <c r="D2959" t="str">
        <f t="shared" si="50"/>
        <v>0</v>
      </c>
      <c r="E2959" t="s">
        <v>353</v>
      </c>
      <c r="F2959">
        <v>2025</v>
      </c>
    </row>
    <row r="2960" spans="1:6" x14ac:dyDescent="0.3">
      <c r="A2960" t="s">
        <v>370</v>
      </c>
      <c r="B2960" t="str">
        <v>Verificación de las instalaciones del centro de acopio</v>
      </c>
      <c r="C2960">
        <v>0</v>
      </c>
      <c r="D2960" t="str">
        <f t="shared" si="50"/>
        <v>1</v>
      </c>
      <c r="E2960" t="s">
        <v>354</v>
      </c>
      <c r="F2960">
        <v>2025</v>
      </c>
    </row>
    <row r="2961" spans="1:6" x14ac:dyDescent="0.3">
      <c r="A2961" t="s">
        <v>370</v>
      </c>
      <c r="B2961" t="str">
        <v xml:space="preserve">Aforo de residuos ordinarios </v>
      </c>
      <c r="C2961">
        <v>1</v>
      </c>
      <c r="D2961" t="str">
        <f t="shared" si="50"/>
        <v>0</v>
      </c>
      <c r="E2961" t="s">
        <v>354</v>
      </c>
      <c r="F2961">
        <v>2025</v>
      </c>
    </row>
    <row r="2962" spans="1:6" x14ac:dyDescent="0.3">
      <c r="A2962" t="s">
        <v>370</v>
      </c>
      <c r="B2962" t="str">
        <v>Orden y aseo del centro de acopio</v>
      </c>
      <c r="C2962">
        <v>0</v>
      </c>
      <c r="D2962" t="str">
        <f t="shared" si="50"/>
        <v>1</v>
      </c>
      <c r="E2962" t="s">
        <v>354</v>
      </c>
      <c r="F2962">
        <v>2025</v>
      </c>
    </row>
    <row r="2963" spans="1:6" x14ac:dyDescent="0.3">
      <c r="A2963" t="s">
        <v>370</v>
      </c>
      <c r="B2963" t="str">
        <v>Recolección de residuos aprovechables (SGA-PM-01-RG-02 Venta de material reciclable y/o donación)</v>
      </c>
      <c r="C2963">
        <v>0</v>
      </c>
      <c r="D2963" t="str">
        <f t="shared" si="50"/>
        <v>1</v>
      </c>
      <c r="E2963" t="s">
        <v>354</v>
      </c>
      <c r="F2963">
        <v>2025</v>
      </c>
    </row>
    <row r="2964" spans="1:6" x14ac:dyDescent="0.3">
      <c r="A2964" t="s">
        <v>370</v>
      </c>
      <c r="B2964" t="str">
        <v xml:space="preserve">Licencias de empresas de recolección , transporte y disposición de residuos peligrosos </v>
      </c>
      <c r="C2964">
        <v>0</v>
      </c>
      <c r="D2964" t="str">
        <f t="shared" si="50"/>
        <v>1</v>
      </c>
      <c r="E2964" t="s">
        <v>354</v>
      </c>
      <c r="F2964">
        <v>2025</v>
      </c>
    </row>
    <row r="2965" spans="1:6" x14ac:dyDescent="0.3">
      <c r="A2965" t="s">
        <v>370</v>
      </c>
      <c r="B2965" t="str">
        <v>Recoleccción de residuos peligrosos (SGA-PL-02-RG-01 Entrega y verificación  de residuos peligrosos)</v>
      </c>
      <c r="C2965">
        <v>0</v>
      </c>
      <c r="D2965" t="str">
        <f t="shared" si="50"/>
        <v>1</v>
      </c>
      <c r="E2965" t="s">
        <v>354</v>
      </c>
      <c r="F2965">
        <v>2025</v>
      </c>
    </row>
    <row r="2966" spans="1:6" x14ac:dyDescent="0.3">
      <c r="A2966" t="s">
        <v>370</v>
      </c>
      <c r="B2966" t="str">
        <v>Manifiestos de carga</v>
      </c>
      <c r="C2966">
        <v>0</v>
      </c>
      <c r="D2966" t="str">
        <f t="shared" si="50"/>
        <v>1</v>
      </c>
      <c r="E2966" t="s">
        <v>354</v>
      </c>
      <c r="F2966">
        <v>2025</v>
      </c>
    </row>
    <row r="2967" spans="1:6" x14ac:dyDescent="0.3">
      <c r="A2967" t="s">
        <v>370</v>
      </c>
      <c r="B2967" t="str">
        <v xml:space="preserve">Recolección de aguas residuales de baños portatiles </v>
      </c>
      <c r="C2967">
        <v>0</v>
      </c>
      <c r="D2967" t="str">
        <f t="shared" si="50"/>
        <v>1</v>
      </c>
      <c r="E2967" t="s">
        <v>354</v>
      </c>
      <c r="F2967">
        <v>2025</v>
      </c>
    </row>
    <row r="2968" spans="1:6" x14ac:dyDescent="0.3">
      <c r="A2968" t="s">
        <v>370</v>
      </c>
      <c r="B2968" t="str">
        <v>Actualización del registro SGA-PM-01-RG-01 Control de generación y disposición de residuos</v>
      </c>
      <c r="C2968">
        <v>1</v>
      </c>
      <c r="D2968" t="str">
        <f t="shared" si="50"/>
        <v>0</v>
      </c>
      <c r="E2968" t="s">
        <v>354</v>
      </c>
      <c r="F2968">
        <v>2025</v>
      </c>
    </row>
    <row r="2969" spans="1:6" x14ac:dyDescent="0.3">
      <c r="A2969" t="s">
        <v>370</v>
      </c>
      <c r="B2969" t="str">
        <v xml:space="preserve">Licencias y certificados de disposición final de los talleres que realizan mantenimiento a los vehiculos </v>
      </c>
      <c r="C2969">
        <v>0</v>
      </c>
      <c r="D2969" t="str">
        <f t="shared" si="50"/>
        <v>1</v>
      </c>
      <c r="E2969" t="s">
        <v>354</v>
      </c>
      <c r="F2969">
        <v>2025</v>
      </c>
    </row>
    <row r="2970" spans="1:6" x14ac:dyDescent="0.3">
      <c r="A2970" t="s">
        <v>370</v>
      </c>
      <c r="B2970" t="str">
        <v>Control de plagas (roedores)</v>
      </c>
      <c r="C2970">
        <v>1</v>
      </c>
      <c r="D2970" t="str">
        <f t="shared" si="50"/>
        <v>0</v>
      </c>
      <c r="E2970" t="s">
        <v>354</v>
      </c>
      <c r="F2970">
        <v>2025</v>
      </c>
    </row>
    <row r="2971" spans="1:6" x14ac:dyDescent="0.3">
      <c r="A2971" t="s">
        <v>370</v>
      </c>
      <c r="B2971" t="str">
        <v>Fumigación general (Vectores)</v>
      </c>
      <c r="C2971">
        <v>1</v>
      </c>
      <c r="D2971" t="str">
        <f t="shared" si="50"/>
        <v>0</v>
      </c>
      <c r="E2971" t="s">
        <v>354</v>
      </c>
      <c r="F2971">
        <v>2025</v>
      </c>
    </row>
    <row r="2972" spans="1:6" x14ac:dyDescent="0.3">
      <c r="A2972" t="s">
        <v>370</v>
      </c>
      <c r="B2972" t="str">
        <v>Lavado de tanques</v>
      </c>
      <c r="C2972">
        <v>1</v>
      </c>
      <c r="D2972" t="str">
        <f t="shared" si="50"/>
        <v>0</v>
      </c>
      <c r="E2972" t="s">
        <v>354</v>
      </c>
      <c r="F2972">
        <v>2025</v>
      </c>
    </row>
    <row r="2973" spans="1:6" x14ac:dyDescent="0.3">
      <c r="A2973" t="s">
        <v>370</v>
      </c>
      <c r="B2973" t="str">
        <v>Análisis e informe de agua potable (Laboratorio acreditado por el IDEAM)</v>
      </c>
      <c r="C2973">
        <v>0</v>
      </c>
      <c r="D2973" t="str">
        <f t="shared" si="50"/>
        <v>1</v>
      </c>
      <c r="E2973" t="s">
        <v>354</v>
      </c>
      <c r="F2973">
        <v>2025</v>
      </c>
    </row>
    <row r="2974" spans="1:6" x14ac:dyDescent="0.3">
      <c r="A2974" t="s">
        <v>370</v>
      </c>
      <c r="B2974" t="str">
        <v>Mantenimiento de los filtros de agua de las instalaciones de la sede</v>
      </c>
      <c r="C2974">
        <v>0</v>
      </c>
      <c r="D2974" t="str">
        <f t="shared" si="50"/>
        <v>1</v>
      </c>
      <c r="E2974" t="s">
        <v>354</v>
      </c>
      <c r="F2974">
        <v>2025</v>
      </c>
    </row>
    <row r="2975" spans="1:6" x14ac:dyDescent="0.3">
      <c r="A2975" t="s">
        <v>370</v>
      </c>
      <c r="B2975" t="str">
        <v>Proyectos para la disminuación del impacto ambiental</v>
      </c>
      <c r="C2975">
        <v>0</v>
      </c>
      <c r="D2975" t="str">
        <f t="shared" si="50"/>
        <v>1</v>
      </c>
      <c r="E2975" t="s">
        <v>354</v>
      </c>
      <c r="F2975">
        <v>2025</v>
      </c>
    </row>
    <row r="2976" spans="1:6" x14ac:dyDescent="0.3">
      <c r="A2976" t="s">
        <v>370</v>
      </c>
      <c r="B2976" t="str">
        <v>Campañas de toma de conciencia en el contrato</v>
      </c>
      <c r="C2976">
        <v>0</v>
      </c>
      <c r="D2976" t="str">
        <f t="shared" si="50"/>
        <v>1</v>
      </c>
      <c r="E2976" t="s">
        <v>354</v>
      </c>
      <c r="F2976">
        <v>2025</v>
      </c>
    </row>
    <row r="2977" spans="1:6" x14ac:dyDescent="0.3">
      <c r="A2977" t="s">
        <v>370</v>
      </c>
      <c r="B2977" t="str">
        <v>Charlas o divulgaciones en temas ambientales</v>
      </c>
      <c r="C2977">
        <v>1</v>
      </c>
      <c r="D2977" t="str">
        <f t="shared" si="50"/>
        <v>0</v>
      </c>
      <c r="E2977" t="s">
        <v>354</v>
      </c>
      <c r="F2977">
        <v>2025</v>
      </c>
    </row>
    <row r="2978" spans="1:6" x14ac:dyDescent="0.3">
      <c r="A2978" t="s">
        <v>370</v>
      </c>
      <c r="B2978" t="str">
        <v>Verificación de las revisiones tecnicomecanica de los vehiculos</v>
      </c>
      <c r="C2978">
        <v>1</v>
      </c>
      <c r="D2978" t="str">
        <f t="shared" si="50"/>
        <v>0</v>
      </c>
      <c r="E2978" t="s">
        <v>354</v>
      </c>
      <c r="F2978">
        <v>2025</v>
      </c>
    </row>
    <row r="2979" spans="1:6" x14ac:dyDescent="0.3">
      <c r="A2979" t="s">
        <v>370</v>
      </c>
      <c r="B2979" t="str">
        <v>Verificaciones de las revisiones tecnicomecanicas de las motos</v>
      </c>
      <c r="C2979">
        <v>1</v>
      </c>
      <c r="D2979" t="str">
        <f t="shared" si="50"/>
        <v>0</v>
      </c>
      <c r="E2979" t="s">
        <v>354</v>
      </c>
      <c r="F2979">
        <v>2025</v>
      </c>
    </row>
    <row r="2980" spans="1:6" x14ac:dyDescent="0.3">
      <c r="A2980" t="s">
        <v>370</v>
      </c>
      <c r="B2980" t="str">
        <v>Revisión de la información en la plataforma CAMPRO</v>
      </c>
      <c r="C2980">
        <v>1</v>
      </c>
      <c r="D2980" t="str">
        <f t="shared" si="50"/>
        <v>0</v>
      </c>
      <c r="E2980" t="s">
        <v>354</v>
      </c>
      <c r="F2980">
        <v>2025</v>
      </c>
    </row>
    <row r="2981" spans="1:6" x14ac:dyDescent="0.3">
      <c r="A2981" t="s">
        <v>370</v>
      </c>
      <c r="B2981" t="str">
        <v>Certificación ambiental para la habilitación de centros de diagnostico automotor - CDA</v>
      </c>
      <c r="C2981">
        <v>0</v>
      </c>
      <c r="D2981" t="str">
        <f t="shared" si="50"/>
        <v>1</v>
      </c>
      <c r="E2981" t="s">
        <v>354</v>
      </c>
      <c r="F2981">
        <v>2025</v>
      </c>
    </row>
    <row r="2982" spans="1:6" x14ac:dyDescent="0.3">
      <c r="A2982" t="s">
        <v>370</v>
      </c>
      <c r="B2982" t="str">
        <v>Combustibles</v>
      </c>
      <c r="C2982">
        <v>1</v>
      </c>
      <c r="D2982" t="str">
        <f t="shared" si="50"/>
        <v>0</v>
      </c>
      <c r="E2982" t="s">
        <v>354</v>
      </c>
      <c r="F2982">
        <v>2025</v>
      </c>
    </row>
    <row r="2983" spans="1:6" x14ac:dyDescent="0.3">
      <c r="A2983" t="s">
        <v>370</v>
      </c>
      <c r="B2983" t="str">
        <v>SSL-PM-02-RG-01 Matriz de Identificación sustancia quimica</v>
      </c>
      <c r="C2983">
        <v>1</v>
      </c>
      <c r="D2983" t="str">
        <f t="shared" si="50"/>
        <v>0</v>
      </c>
      <c r="E2983" t="s">
        <v>354</v>
      </c>
      <c r="F2983">
        <v>2025</v>
      </c>
    </row>
    <row r="2984" spans="1:6" x14ac:dyDescent="0.3">
      <c r="A2984" t="s">
        <v>370</v>
      </c>
      <c r="B2984" t="str">
        <v>Matriz de compatibilidad de acuerdo a las sustancias quimicas que se manejan</v>
      </c>
      <c r="C2984">
        <v>0</v>
      </c>
      <c r="D2984" t="str">
        <f t="shared" si="50"/>
        <v>1</v>
      </c>
      <c r="E2984" t="s">
        <v>354</v>
      </c>
      <c r="F2984">
        <v>2025</v>
      </c>
    </row>
    <row r="2985" spans="1:6" x14ac:dyDescent="0.3">
      <c r="A2985" t="s">
        <v>370</v>
      </c>
      <c r="B2985" t="str">
        <v>Verificación del almacenamiento de las sustancias quimicas de acuerdo al Sistema Globalmente Armonizado (Registro fotografico)</v>
      </c>
      <c r="C2985">
        <v>0</v>
      </c>
      <c r="D2985" t="str">
        <f t="shared" si="50"/>
        <v>1</v>
      </c>
      <c r="E2985" t="s">
        <v>354</v>
      </c>
      <c r="F2985">
        <v>2025</v>
      </c>
    </row>
    <row r="2986" spans="1:6" x14ac:dyDescent="0.3">
      <c r="A2986" t="s">
        <v>370</v>
      </c>
      <c r="B2986" t="str">
        <v>SSL-PM-02-RG-02 Etiquetado de las sustancias quimicas en la sede del proyecto (Servicios generales, almacen, TI, entre otras). (Registro fotografico)</v>
      </c>
      <c r="C2986">
        <v>0</v>
      </c>
      <c r="D2986" t="str">
        <f t="shared" si="50"/>
        <v>1</v>
      </c>
      <c r="E2986" t="s">
        <v>354</v>
      </c>
      <c r="F2986">
        <v>2025</v>
      </c>
    </row>
    <row r="2987" spans="1:6" x14ac:dyDescent="0.3">
      <c r="A2987" t="s">
        <v>370</v>
      </c>
      <c r="B2987" t="str">
        <v>Fichas de seguridad que se utilizan en el proyecto (Resolución 773 de 2021 - Decreto 1496 del 2018  y que cumplan de acuerdo a la NTC 4435)</v>
      </c>
      <c r="C2987">
        <v>1</v>
      </c>
      <c r="D2987" t="str">
        <f t="shared" si="50"/>
        <v>0</v>
      </c>
      <c r="E2987" t="s">
        <v>354</v>
      </c>
      <c r="F2987">
        <v>2025</v>
      </c>
    </row>
    <row r="2988" spans="1:6" x14ac:dyDescent="0.3">
      <c r="A2988" t="s">
        <v>370</v>
      </c>
      <c r="B2988" t="str">
        <v xml:space="preserve">SSL-PM-02-RG-02 Etiquetado de las sustancias quimicas en los vehiculos del proyecto  </v>
      </c>
      <c r="C2988">
        <v>0</v>
      </c>
      <c r="D2988" t="str">
        <f t="shared" si="50"/>
        <v>1</v>
      </c>
      <c r="E2988" t="s">
        <v>354</v>
      </c>
      <c r="F2988">
        <v>2025</v>
      </c>
    </row>
    <row r="2989" spans="1:6" x14ac:dyDescent="0.3">
      <c r="A2989" t="s">
        <v>370</v>
      </c>
      <c r="B2989" t="str">
        <v>SSL-PM-02-RG-03 Tarjeta de emergencia (para el transporte de sustancias quimicas)</v>
      </c>
      <c r="C2989">
        <v>0</v>
      </c>
      <c r="D2989" t="str">
        <f t="shared" si="50"/>
        <v>1</v>
      </c>
      <c r="E2989" t="s">
        <v>354</v>
      </c>
      <c r="F2989">
        <v>2025</v>
      </c>
    </row>
    <row r="2990" spans="1:6" x14ac:dyDescent="0.3">
      <c r="A2990" t="s">
        <v>370</v>
      </c>
      <c r="B2990" t="str">
        <v>Cumplimiento al rotulado de los vehiculos que transportan sustancias (Decreto 1609/2002)</v>
      </c>
      <c r="C2990">
        <v>0</v>
      </c>
      <c r="D2990" t="str">
        <f t="shared" ref="D2990:D3050" si="51">IF(C2990=1,"0","1")</f>
        <v>1</v>
      </c>
      <c r="E2990" t="s">
        <v>354</v>
      </c>
      <c r="F2990">
        <v>2025</v>
      </c>
    </row>
    <row r="2991" spans="1:6" x14ac:dyDescent="0.3">
      <c r="A2991" t="s">
        <v>370</v>
      </c>
      <c r="B2991" t="str">
        <v>SSL-PM-14-RG-05 Guion para el desarrollo del simulacro</v>
      </c>
      <c r="C2991">
        <v>1</v>
      </c>
      <c r="D2991" t="str">
        <f t="shared" si="51"/>
        <v>0</v>
      </c>
      <c r="E2991" t="s">
        <v>354</v>
      </c>
      <c r="F2991">
        <v>2025</v>
      </c>
    </row>
    <row r="2992" spans="1:6" x14ac:dyDescent="0.3">
      <c r="A2992" t="s">
        <v>370</v>
      </c>
      <c r="B2992" t="str">
        <v>SGA-PR-02-RG-03 Informe de simulacro de emergencias ambientales.</v>
      </c>
      <c r="C2992">
        <v>1</v>
      </c>
      <c r="D2992" t="str">
        <f t="shared" si="51"/>
        <v>0</v>
      </c>
      <c r="E2992" t="s">
        <v>354</v>
      </c>
      <c r="F2992">
        <v>2025</v>
      </c>
    </row>
    <row r="2993" spans="1:6" x14ac:dyDescent="0.3">
      <c r="A2993" t="s">
        <v>370</v>
      </c>
      <c r="B2993" t="str">
        <v>Documento donde se establece los PONS aplicables al contrato</v>
      </c>
      <c r="C2993">
        <v>1</v>
      </c>
      <c r="D2993" t="str">
        <f t="shared" si="51"/>
        <v>0</v>
      </c>
      <c r="E2993" t="s">
        <v>354</v>
      </c>
      <c r="F2993">
        <v>2025</v>
      </c>
    </row>
    <row r="2994" spans="1:6" x14ac:dyDescent="0.3">
      <c r="A2994" t="s">
        <v>370</v>
      </c>
      <c r="B2994" t="str">
        <v>SGA-PR-02-RG-02 Investigación de causalidad de emergencias ambientales</v>
      </c>
      <c r="C2994">
        <v>0</v>
      </c>
      <c r="D2994" t="str">
        <f t="shared" si="51"/>
        <v>1</v>
      </c>
      <c r="E2994" t="s">
        <v>354</v>
      </c>
      <c r="F2994">
        <v>2025</v>
      </c>
    </row>
    <row r="2995" spans="1:6" x14ac:dyDescent="0.3">
      <c r="A2995" t="s">
        <v>370</v>
      </c>
      <c r="B2995" t="str">
        <v>SGA-PR-02-RG-04 Base de incidentes ambientales</v>
      </c>
      <c r="C2995">
        <v>0</v>
      </c>
      <c r="D2995" t="str">
        <f t="shared" si="51"/>
        <v>1</v>
      </c>
      <c r="E2995" t="s">
        <v>354</v>
      </c>
      <c r="F2995">
        <v>2025</v>
      </c>
    </row>
    <row r="2996" spans="1:6" x14ac:dyDescent="0.3">
      <c r="A2996" t="s">
        <v>370</v>
      </c>
      <c r="B2996" t="str">
        <v>Inducción y reinducción</v>
      </c>
      <c r="C2996">
        <v>1</v>
      </c>
      <c r="D2996" t="str">
        <f t="shared" si="51"/>
        <v>0</v>
      </c>
      <c r="E2996" t="s">
        <v>354</v>
      </c>
      <c r="F2996">
        <v>2025</v>
      </c>
    </row>
    <row r="2997" spans="1:6" x14ac:dyDescent="0.3">
      <c r="A2997" t="s">
        <v>370</v>
      </c>
      <c r="B2997" t="str">
        <v>Inspecciones ambiental en terreno</v>
      </c>
      <c r="C2997">
        <v>1</v>
      </c>
      <c r="D2997" t="str">
        <f t="shared" si="51"/>
        <v>0</v>
      </c>
      <c r="E2997" t="s">
        <v>354</v>
      </c>
      <c r="F2997">
        <v>2025</v>
      </c>
    </row>
    <row r="2998" spans="1:6" x14ac:dyDescent="0.3">
      <c r="A2998" t="s">
        <v>370</v>
      </c>
      <c r="B2998" t="str">
        <v>Inspecciones de kit de derrames</v>
      </c>
      <c r="C2998">
        <v>0</v>
      </c>
      <c r="D2998" t="str">
        <f t="shared" si="51"/>
        <v>1</v>
      </c>
      <c r="E2998" t="s">
        <v>354</v>
      </c>
      <c r="F2998">
        <v>2025</v>
      </c>
    </row>
    <row r="2999" spans="1:6" x14ac:dyDescent="0.3">
      <c r="A2999" t="s">
        <v>370</v>
      </c>
      <c r="B2999" t="str">
        <v>Inspecciones localivas ambientales</v>
      </c>
      <c r="C2999">
        <v>1</v>
      </c>
      <c r="D2999" t="str">
        <f t="shared" si="51"/>
        <v>0</v>
      </c>
      <c r="E2999" t="s">
        <v>354</v>
      </c>
      <c r="F2999">
        <v>2025</v>
      </c>
    </row>
    <row r="3000" spans="1:6" x14ac:dyDescent="0.3">
      <c r="A3000" t="s">
        <v>370</v>
      </c>
      <c r="B3000" t="str">
        <v>Informe del desempeño ambiental del contrato (Indicadores, practicas sostenibles, hallazgos, entre otros)</v>
      </c>
      <c r="C3000">
        <v>1</v>
      </c>
      <c r="D3000" t="str">
        <f t="shared" si="51"/>
        <v>0</v>
      </c>
      <c r="E3000" t="s">
        <v>354</v>
      </c>
      <c r="F3000">
        <v>2025</v>
      </c>
    </row>
    <row r="3001" spans="1:6" x14ac:dyDescent="0.3">
      <c r="A3001" t="s">
        <v>370</v>
      </c>
      <c r="B3001" t="str">
        <v>Comunicación del desempeño ambiental a colaboradores</v>
      </c>
      <c r="C3001">
        <v>0</v>
      </c>
      <c r="D3001" t="str">
        <f t="shared" si="51"/>
        <v>1</v>
      </c>
      <c r="E3001" t="s">
        <v>354</v>
      </c>
      <c r="F3001">
        <v>2025</v>
      </c>
    </row>
    <row r="3002" spans="1:6" x14ac:dyDescent="0.3">
      <c r="A3002" t="s">
        <v>370</v>
      </c>
      <c r="B3002" t="str">
        <v>SGA-PL-01-RG-05 Lista de chequeo de cumplimiento ambiental de proveedores (Sustancias quimicas, Saneamiento básico, Residuos peligrosos, RCD, CDA, Estaciones de servicio, Laboratorios - Cromatografia; entre otros)</v>
      </c>
      <c r="C3002">
        <v>0</v>
      </c>
      <c r="D3002" t="str">
        <f t="shared" si="51"/>
        <v>1</v>
      </c>
      <c r="E3002" t="s">
        <v>354</v>
      </c>
      <c r="F3002">
        <v>2025</v>
      </c>
    </row>
    <row r="3003" spans="1:6" x14ac:dyDescent="0.3">
      <c r="A3003" t="s">
        <v>370</v>
      </c>
      <c r="B3003" t="str">
        <v>Soportes del cumplimiento ambiental de cada proveedor</v>
      </c>
      <c r="C3003">
        <v>0</v>
      </c>
      <c r="D3003" t="str">
        <f t="shared" si="51"/>
        <v>1</v>
      </c>
      <c r="E3003" t="s">
        <v>354</v>
      </c>
      <c r="F3003">
        <v>2025</v>
      </c>
    </row>
    <row r="3004" spans="1:6" x14ac:dyDescent="0.3">
      <c r="A3004" t="s">
        <v>370</v>
      </c>
      <c r="B3004" t="str">
        <v>Seguimiento y Control Acciones Correctivas y Oportunidades de Mejora</v>
      </c>
      <c r="C3004">
        <v>0</v>
      </c>
      <c r="D3004" t="str">
        <f t="shared" si="51"/>
        <v>1</v>
      </c>
      <c r="E3004" t="s">
        <v>354</v>
      </c>
      <c r="F3004">
        <v>2025</v>
      </c>
    </row>
    <row r="3005" spans="1:6" x14ac:dyDescent="0.3">
      <c r="A3005" t="s">
        <v>370</v>
      </c>
      <c r="B3005" t="str">
        <v>Evidencias de cierre de hallazgo</v>
      </c>
      <c r="C3005">
        <v>0</v>
      </c>
      <c r="D3005" t="str">
        <f t="shared" si="51"/>
        <v>1</v>
      </c>
      <c r="E3005" t="s">
        <v>354</v>
      </c>
      <c r="F3005">
        <v>2025</v>
      </c>
    </row>
    <row r="3006" spans="1:6" x14ac:dyDescent="0.3">
      <c r="A3006" t="s">
        <v>370</v>
      </c>
      <c r="B3006" t="str">
        <v>Residuos</v>
      </c>
      <c r="C3006">
        <v>1</v>
      </c>
      <c r="D3006" t="str">
        <f t="shared" si="51"/>
        <v>0</v>
      </c>
      <c r="E3006" t="s">
        <v>354</v>
      </c>
      <c r="F3006">
        <v>2025</v>
      </c>
    </row>
    <row r="3007" spans="1:6" x14ac:dyDescent="0.3">
      <c r="A3007" t="s">
        <v>370</v>
      </c>
      <c r="B3007" t="str">
        <v>Emisiones y combustible</v>
      </c>
      <c r="C3007">
        <v>1</v>
      </c>
      <c r="D3007" t="str">
        <f t="shared" si="51"/>
        <v>0</v>
      </c>
      <c r="E3007" t="s">
        <v>354</v>
      </c>
      <c r="F3007">
        <v>2025</v>
      </c>
    </row>
    <row r="3008" spans="1:6" x14ac:dyDescent="0.3">
      <c r="A3008" t="s">
        <v>370</v>
      </c>
      <c r="B3008" t="str">
        <v>Saneamiento básico</v>
      </c>
      <c r="C3008">
        <v>1</v>
      </c>
      <c r="D3008" t="str">
        <f t="shared" si="51"/>
        <v>0</v>
      </c>
      <c r="E3008" t="s">
        <v>354</v>
      </c>
      <c r="F3008">
        <v>2025</v>
      </c>
    </row>
    <row r="3009" spans="1:6" x14ac:dyDescent="0.3">
      <c r="A3009" t="s">
        <v>370</v>
      </c>
      <c r="B3009" t="str">
        <v>Inspecciones</v>
      </c>
      <c r="C3009">
        <v>0</v>
      </c>
      <c r="D3009" t="str">
        <f t="shared" si="51"/>
        <v>1</v>
      </c>
      <c r="E3009" t="s">
        <v>354</v>
      </c>
      <c r="F3009">
        <v>2025</v>
      </c>
    </row>
    <row r="3010" spans="1:6" x14ac:dyDescent="0.3">
      <c r="A3010" t="s">
        <v>370</v>
      </c>
      <c r="B3010" t="str">
        <v>Practicas</v>
      </c>
      <c r="C3010">
        <v>1</v>
      </c>
      <c r="D3010" t="str">
        <f t="shared" si="51"/>
        <v>0</v>
      </c>
      <c r="E3010" t="s">
        <v>354</v>
      </c>
      <c r="F3010">
        <v>2025</v>
      </c>
    </row>
    <row r="3011" spans="1:6" x14ac:dyDescent="0.3">
      <c r="A3011" t="s">
        <v>370</v>
      </c>
      <c r="B3011" t="str">
        <v>Formaciones</v>
      </c>
      <c r="C3011">
        <v>1</v>
      </c>
      <c r="D3011" t="str">
        <f t="shared" si="51"/>
        <v>0</v>
      </c>
      <c r="E3011" t="s">
        <v>354</v>
      </c>
      <c r="F3011">
        <v>2025</v>
      </c>
    </row>
    <row r="3012" spans="1:6" x14ac:dyDescent="0.3">
      <c r="A3012" t="s">
        <v>370</v>
      </c>
      <c r="B3012" t="str" cm="1">
        <f t="array" ref="B3012:B3070">'EPSA IBG'!C9:C67</f>
        <v>SIG-MG-01-RG-02 Matriz DOFA</v>
      </c>
      <c r="C3012" cm="1">
        <f t="array" ref="C3012:C3070">'EPSA IBG'!G9:G67</f>
        <v>0</v>
      </c>
      <c r="D3012" t="str">
        <f t="shared" si="51"/>
        <v>1</v>
      </c>
      <c r="E3012" t="s">
        <v>356</v>
      </c>
      <c r="F3012">
        <v>2025</v>
      </c>
    </row>
    <row r="3013" spans="1:6" x14ac:dyDescent="0.3">
      <c r="A3013" t="s">
        <v>370</v>
      </c>
      <c r="B3013" t="str">
        <v>Matriz de partes interesadas</v>
      </c>
      <c r="C3013">
        <v>1</v>
      </c>
      <c r="D3013" t="str">
        <f t="shared" si="51"/>
        <v>0</v>
      </c>
      <c r="E3013" t="s">
        <v>356</v>
      </c>
      <c r="F3013">
        <v>2025</v>
      </c>
    </row>
    <row r="3014" spans="1:6" x14ac:dyDescent="0.3">
      <c r="A3014" t="s">
        <v>370</v>
      </c>
      <c r="B3014" t="str">
        <v>Matriz de riesgos y oportunidades</v>
      </c>
      <c r="C3014">
        <v>0</v>
      </c>
      <c r="D3014" t="str">
        <f t="shared" si="51"/>
        <v>1</v>
      </c>
      <c r="E3014" t="s">
        <v>356</v>
      </c>
      <c r="F3014">
        <v>2025</v>
      </c>
    </row>
    <row r="3015" spans="1:6" x14ac:dyDescent="0.3">
      <c r="A3015" t="s">
        <v>370</v>
      </c>
      <c r="B3015" t="str">
        <v>Matriz de identificación de aspectos e impactos ambientales</v>
      </c>
      <c r="C3015">
        <v>1</v>
      </c>
      <c r="D3015" t="str">
        <f t="shared" si="51"/>
        <v>0</v>
      </c>
      <c r="E3015" t="s">
        <v>356</v>
      </c>
      <c r="F3015">
        <v>2025</v>
      </c>
    </row>
    <row r="3016" spans="1:6" x14ac:dyDescent="0.3">
      <c r="A3016" t="s">
        <v>370</v>
      </c>
      <c r="B3016" t="str">
        <v>Divulgación de la Matriz de identificación de aspectos e impactos ambientales</v>
      </c>
      <c r="C3016">
        <v>1</v>
      </c>
      <c r="D3016" t="str">
        <f t="shared" si="51"/>
        <v>0</v>
      </c>
      <c r="E3016" t="s">
        <v>356</v>
      </c>
      <c r="F3016">
        <v>2025</v>
      </c>
    </row>
    <row r="3017" spans="1:6" x14ac:dyDescent="0.3">
      <c r="A3017" t="s">
        <v>370</v>
      </c>
      <c r="B3017" t="str">
        <v>Presupuesto para la implementación del Sistema de Gestión Ambiental</v>
      </c>
      <c r="C3017">
        <v>1</v>
      </c>
      <c r="D3017" t="str">
        <f t="shared" si="51"/>
        <v>0</v>
      </c>
      <c r="E3017" t="s">
        <v>356</v>
      </c>
      <c r="F3017">
        <v>2025</v>
      </c>
    </row>
    <row r="3018" spans="1:6" x14ac:dyDescent="0.3">
      <c r="A3018" t="s">
        <v>370</v>
      </c>
      <c r="B3018" t="str">
        <v>Matriz de comunicaciones externas</v>
      </c>
      <c r="C3018">
        <v>1</v>
      </c>
      <c r="D3018" t="str">
        <f t="shared" si="51"/>
        <v>0</v>
      </c>
      <c r="E3018" t="s">
        <v>356</v>
      </c>
      <c r="F3018">
        <v>2025</v>
      </c>
    </row>
    <row r="3019" spans="1:6" x14ac:dyDescent="0.3">
      <c r="A3019" t="s">
        <v>370</v>
      </c>
      <c r="B3019" t="str">
        <v>Verificación de las instalaciones del centro de acopio</v>
      </c>
      <c r="C3019">
        <v>0</v>
      </c>
      <c r="D3019" t="str">
        <f t="shared" si="51"/>
        <v>1</v>
      </c>
      <c r="E3019" t="s">
        <v>356</v>
      </c>
      <c r="F3019">
        <v>2025</v>
      </c>
    </row>
    <row r="3020" spans="1:6" x14ac:dyDescent="0.3">
      <c r="A3020" t="s">
        <v>370</v>
      </c>
      <c r="B3020" t="str">
        <v xml:space="preserve">Aforo de residuos ordinarios </v>
      </c>
      <c r="C3020">
        <v>1</v>
      </c>
      <c r="D3020" t="str">
        <f t="shared" si="51"/>
        <v>0</v>
      </c>
      <c r="E3020" t="s">
        <v>356</v>
      </c>
      <c r="F3020">
        <v>2025</v>
      </c>
    </row>
    <row r="3021" spans="1:6" x14ac:dyDescent="0.3">
      <c r="A3021" t="s">
        <v>370</v>
      </c>
      <c r="B3021" t="str">
        <v>Orden y aseo del centro de acopio</v>
      </c>
      <c r="C3021">
        <v>0</v>
      </c>
      <c r="D3021" t="str">
        <f t="shared" si="51"/>
        <v>1</v>
      </c>
      <c r="E3021" t="s">
        <v>356</v>
      </c>
      <c r="F3021">
        <v>2025</v>
      </c>
    </row>
    <row r="3022" spans="1:6" x14ac:dyDescent="0.3">
      <c r="A3022" t="s">
        <v>370</v>
      </c>
      <c r="B3022" t="str">
        <v>Recolección de residuos aprovechables (SGA-PM-01-RG-02 Venta de material reciclable y/o donación)</v>
      </c>
      <c r="C3022">
        <v>0</v>
      </c>
      <c r="D3022" t="str">
        <f t="shared" si="51"/>
        <v>1</v>
      </c>
      <c r="E3022" t="s">
        <v>356</v>
      </c>
      <c r="F3022">
        <v>2025</v>
      </c>
    </row>
    <row r="3023" spans="1:6" x14ac:dyDescent="0.3">
      <c r="A3023" t="s">
        <v>370</v>
      </c>
      <c r="B3023" t="str">
        <v xml:space="preserve">Licencias de empresas de recolección , transporte y disposición de residuos peligrosos </v>
      </c>
      <c r="C3023">
        <v>0</v>
      </c>
      <c r="D3023" t="str">
        <f t="shared" si="51"/>
        <v>1</v>
      </c>
      <c r="E3023" t="s">
        <v>356</v>
      </c>
      <c r="F3023">
        <v>2025</v>
      </c>
    </row>
    <row r="3024" spans="1:6" x14ac:dyDescent="0.3">
      <c r="A3024" t="s">
        <v>370</v>
      </c>
      <c r="B3024" t="str">
        <v>Recoleccción de residuos peligrosos (SGA-PL-02-RG-01 Entrega y verificación  de residuos peligrosos)</v>
      </c>
      <c r="C3024">
        <v>0</v>
      </c>
      <c r="D3024" t="str">
        <f t="shared" si="51"/>
        <v>1</v>
      </c>
      <c r="E3024" t="s">
        <v>356</v>
      </c>
      <c r="F3024">
        <v>2025</v>
      </c>
    </row>
    <row r="3025" spans="1:6" x14ac:dyDescent="0.3">
      <c r="A3025" t="s">
        <v>370</v>
      </c>
      <c r="B3025" t="str">
        <v>Manifiestos de carga</v>
      </c>
      <c r="C3025">
        <v>0</v>
      </c>
      <c r="D3025" t="str">
        <f t="shared" si="51"/>
        <v>1</v>
      </c>
      <c r="E3025" t="s">
        <v>356</v>
      </c>
      <c r="F3025">
        <v>2025</v>
      </c>
    </row>
    <row r="3026" spans="1:6" x14ac:dyDescent="0.3">
      <c r="A3026" t="s">
        <v>370</v>
      </c>
      <c r="B3026" t="str">
        <v xml:space="preserve">Recolección de aguas residuales de baños portatiles </v>
      </c>
      <c r="C3026">
        <v>0</v>
      </c>
      <c r="D3026" t="str">
        <f t="shared" si="51"/>
        <v>1</v>
      </c>
      <c r="E3026" t="s">
        <v>356</v>
      </c>
      <c r="F3026">
        <v>2025</v>
      </c>
    </row>
    <row r="3027" spans="1:6" x14ac:dyDescent="0.3">
      <c r="A3027" t="s">
        <v>370</v>
      </c>
      <c r="B3027" t="str">
        <v>Actualización del registro SGA-PM-01-RG-01 Control de generación y disposición de residuos</v>
      </c>
      <c r="C3027">
        <v>1</v>
      </c>
      <c r="D3027" t="str">
        <f t="shared" si="51"/>
        <v>0</v>
      </c>
      <c r="E3027" t="s">
        <v>356</v>
      </c>
      <c r="F3027">
        <v>2025</v>
      </c>
    </row>
    <row r="3028" spans="1:6" x14ac:dyDescent="0.3">
      <c r="A3028" t="s">
        <v>370</v>
      </c>
      <c r="B3028" t="str">
        <v xml:space="preserve">Licencias y certificados de disposición final de los talleres que realizan mantenimiento a los vehiculos </v>
      </c>
      <c r="C3028">
        <v>0</v>
      </c>
      <c r="D3028" t="str">
        <f t="shared" si="51"/>
        <v>1</v>
      </c>
      <c r="E3028" t="s">
        <v>356</v>
      </c>
      <c r="F3028">
        <v>2025</v>
      </c>
    </row>
    <row r="3029" spans="1:6" x14ac:dyDescent="0.3">
      <c r="A3029" t="s">
        <v>370</v>
      </c>
      <c r="B3029" t="str">
        <v>Control de plagas (roedores)</v>
      </c>
      <c r="C3029">
        <v>0</v>
      </c>
      <c r="D3029" t="str">
        <f t="shared" si="51"/>
        <v>1</v>
      </c>
      <c r="E3029" t="s">
        <v>356</v>
      </c>
      <c r="F3029">
        <v>2025</v>
      </c>
    </row>
    <row r="3030" spans="1:6" x14ac:dyDescent="0.3">
      <c r="A3030" t="s">
        <v>370</v>
      </c>
      <c r="B3030" t="str">
        <v>Fumigación general (Vectores)</v>
      </c>
      <c r="C3030">
        <v>0</v>
      </c>
      <c r="D3030" t="str">
        <f t="shared" si="51"/>
        <v>1</v>
      </c>
      <c r="E3030" t="s">
        <v>356</v>
      </c>
      <c r="F3030">
        <v>2025</v>
      </c>
    </row>
    <row r="3031" spans="1:6" x14ac:dyDescent="0.3">
      <c r="A3031" t="s">
        <v>370</v>
      </c>
      <c r="B3031" t="str">
        <v>Lavado de tanques</v>
      </c>
      <c r="C3031">
        <v>0</v>
      </c>
      <c r="D3031" t="str">
        <f t="shared" si="51"/>
        <v>1</v>
      </c>
      <c r="E3031" t="s">
        <v>356</v>
      </c>
      <c r="F3031">
        <v>2025</v>
      </c>
    </row>
    <row r="3032" spans="1:6" x14ac:dyDescent="0.3">
      <c r="A3032" t="s">
        <v>370</v>
      </c>
      <c r="B3032" t="str">
        <v>Análisis e informe de agua potable (Laboratorio acreditado por el IDEAM)</v>
      </c>
      <c r="C3032">
        <v>0</v>
      </c>
      <c r="D3032" t="str">
        <f t="shared" si="51"/>
        <v>1</v>
      </c>
      <c r="E3032" t="s">
        <v>356</v>
      </c>
      <c r="F3032">
        <v>2025</v>
      </c>
    </row>
    <row r="3033" spans="1:6" x14ac:dyDescent="0.3">
      <c r="A3033" t="s">
        <v>370</v>
      </c>
      <c r="B3033" t="str">
        <v>Mantenimiento de los filtros de agua de las instalaciones de la sede</v>
      </c>
      <c r="C3033">
        <v>0</v>
      </c>
      <c r="D3033" t="str">
        <f t="shared" si="51"/>
        <v>1</v>
      </c>
      <c r="E3033" t="s">
        <v>356</v>
      </c>
      <c r="F3033">
        <v>2025</v>
      </c>
    </row>
    <row r="3034" spans="1:6" x14ac:dyDescent="0.3">
      <c r="A3034" t="s">
        <v>370</v>
      </c>
      <c r="B3034" t="str">
        <v>Proyectos para la disminuación del impacto ambiental</v>
      </c>
      <c r="C3034">
        <v>0</v>
      </c>
      <c r="D3034" t="str">
        <f t="shared" si="51"/>
        <v>1</v>
      </c>
      <c r="E3034" t="s">
        <v>356</v>
      </c>
      <c r="F3034">
        <v>2025</v>
      </c>
    </row>
    <row r="3035" spans="1:6" x14ac:dyDescent="0.3">
      <c r="A3035" t="s">
        <v>370</v>
      </c>
      <c r="B3035" t="str">
        <v>Campañas de toma de conciencia en el contrato</v>
      </c>
      <c r="C3035">
        <v>0</v>
      </c>
      <c r="D3035" t="str">
        <f t="shared" si="51"/>
        <v>1</v>
      </c>
      <c r="E3035" t="s">
        <v>356</v>
      </c>
      <c r="F3035">
        <v>2025</v>
      </c>
    </row>
    <row r="3036" spans="1:6" x14ac:dyDescent="0.3">
      <c r="A3036" t="s">
        <v>370</v>
      </c>
      <c r="B3036" t="str">
        <v>Charlas o divulgaciones en temas ambientales</v>
      </c>
      <c r="C3036">
        <v>1</v>
      </c>
      <c r="D3036" t="str">
        <f t="shared" si="51"/>
        <v>0</v>
      </c>
      <c r="E3036" t="s">
        <v>356</v>
      </c>
      <c r="F3036">
        <v>2025</v>
      </c>
    </row>
    <row r="3037" spans="1:6" x14ac:dyDescent="0.3">
      <c r="A3037" t="s">
        <v>370</v>
      </c>
      <c r="B3037" t="str">
        <v>Verificación de las revisiones tecnicomecanica de los vehiculos</v>
      </c>
      <c r="C3037">
        <v>1</v>
      </c>
      <c r="D3037" t="str">
        <f t="shared" si="51"/>
        <v>0</v>
      </c>
      <c r="E3037" t="s">
        <v>356</v>
      </c>
      <c r="F3037">
        <v>2025</v>
      </c>
    </row>
    <row r="3038" spans="1:6" x14ac:dyDescent="0.3">
      <c r="A3038" t="s">
        <v>370</v>
      </c>
      <c r="B3038" t="str">
        <v>Verificaciones de las revisiones tecnicomecanicas de las motos</v>
      </c>
      <c r="C3038">
        <v>1</v>
      </c>
      <c r="D3038" t="str">
        <f t="shared" si="51"/>
        <v>0</v>
      </c>
      <c r="E3038" t="s">
        <v>356</v>
      </c>
      <c r="F3038">
        <v>2025</v>
      </c>
    </row>
    <row r="3039" spans="1:6" x14ac:dyDescent="0.3">
      <c r="A3039" t="s">
        <v>370</v>
      </c>
      <c r="B3039" t="str">
        <v>Revisión de la información en la plataforma CAMPRO</v>
      </c>
      <c r="C3039">
        <v>1</v>
      </c>
      <c r="D3039" t="str">
        <f t="shared" si="51"/>
        <v>0</v>
      </c>
      <c r="E3039" t="s">
        <v>356</v>
      </c>
      <c r="F3039">
        <v>2025</v>
      </c>
    </row>
    <row r="3040" spans="1:6" x14ac:dyDescent="0.3">
      <c r="A3040" t="s">
        <v>370</v>
      </c>
      <c r="B3040" t="str">
        <v>Certificación ambiental para la habilitación de centros de diagnostico automotor - CDA</v>
      </c>
      <c r="C3040">
        <v>0</v>
      </c>
      <c r="D3040" t="str">
        <f t="shared" si="51"/>
        <v>1</v>
      </c>
      <c r="E3040" t="s">
        <v>356</v>
      </c>
      <c r="F3040">
        <v>2025</v>
      </c>
    </row>
    <row r="3041" spans="1:6" x14ac:dyDescent="0.3">
      <c r="A3041" t="s">
        <v>370</v>
      </c>
      <c r="B3041" t="str">
        <v>Combustibles</v>
      </c>
      <c r="C3041">
        <v>1</v>
      </c>
      <c r="D3041" t="str">
        <f t="shared" si="51"/>
        <v>0</v>
      </c>
      <c r="E3041" t="s">
        <v>356</v>
      </c>
      <c r="F3041">
        <v>2025</v>
      </c>
    </row>
    <row r="3042" spans="1:6" x14ac:dyDescent="0.3">
      <c r="A3042" t="s">
        <v>370</v>
      </c>
      <c r="B3042" t="str">
        <v>SSL-PM-02-RG-01 Matriz de Identificación sustancia quimica</v>
      </c>
      <c r="C3042">
        <v>1</v>
      </c>
      <c r="D3042" t="str">
        <f t="shared" si="51"/>
        <v>0</v>
      </c>
      <c r="E3042" t="s">
        <v>356</v>
      </c>
      <c r="F3042">
        <v>2025</v>
      </c>
    </row>
    <row r="3043" spans="1:6" x14ac:dyDescent="0.3">
      <c r="A3043" t="s">
        <v>370</v>
      </c>
      <c r="B3043" t="str">
        <v>Matriz de compatibilidad de acuerdo a las sustancias quimicas que se manejan</v>
      </c>
      <c r="C3043">
        <v>0</v>
      </c>
      <c r="D3043" t="str">
        <f t="shared" si="51"/>
        <v>1</v>
      </c>
      <c r="E3043" t="s">
        <v>356</v>
      </c>
      <c r="F3043">
        <v>2025</v>
      </c>
    </row>
    <row r="3044" spans="1:6" x14ac:dyDescent="0.3">
      <c r="A3044" t="s">
        <v>370</v>
      </c>
      <c r="B3044" t="str">
        <v>Verificación del almacenamiento de las sustancias quimicas de acuerdo al Sistema Globalmente Armonizado (Registro fotografico)</v>
      </c>
      <c r="C3044">
        <v>0</v>
      </c>
      <c r="D3044" t="str">
        <f t="shared" si="51"/>
        <v>1</v>
      </c>
      <c r="E3044" t="s">
        <v>356</v>
      </c>
      <c r="F3044">
        <v>2025</v>
      </c>
    </row>
    <row r="3045" spans="1:6" x14ac:dyDescent="0.3">
      <c r="A3045" t="s">
        <v>370</v>
      </c>
      <c r="B3045" t="str">
        <v>SSL-PM-02-RG-02 Etiquetado de las sustancias quimicas en la sede del proyecto (Servicios generales, almacen, TI, entre otras). (Registro fotografico)</v>
      </c>
      <c r="C3045">
        <v>0</v>
      </c>
      <c r="D3045" t="str">
        <f t="shared" si="51"/>
        <v>1</v>
      </c>
      <c r="E3045" t="s">
        <v>356</v>
      </c>
      <c r="F3045">
        <v>2025</v>
      </c>
    </row>
    <row r="3046" spans="1:6" x14ac:dyDescent="0.3">
      <c r="A3046" t="s">
        <v>370</v>
      </c>
      <c r="B3046" t="str">
        <v>Fichas de seguridad que se utilizan en el proyecto (Resolución 773 de 2021 - Decreto 1496 del 2018  y que cumplan de acuerdo a la NTC 4435)</v>
      </c>
      <c r="C3046">
        <v>1</v>
      </c>
      <c r="D3046" t="str">
        <f t="shared" si="51"/>
        <v>0</v>
      </c>
      <c r="E3046" t="s">
        <v>356</v>
      </c>
      <c r="F3046">
        <v>2025</v>
      </c>
    </row>
    <row r="3047" spans="1:6" x14ac:dyDescent="0.3">
      <c r="A3047" t="s">
        <v>370</v>
      </c>
      <c r="B3047" t="str">
        <v xml:space="preserve">SSL-PM-02-RG-02 Etiquetado de las sustancias quimicas en los vehiculos del proyecto  </v>
      </c>
      <c r="C3047">
        <v>0</v>
      </c>
      <c r="D3047" t="str">
        <f t="shared" si="51"/>
        <v>1</v>
      </c>
      <c r="E3047" t="s">
        <v>356</v>
      </c>
      <c r="F3047">
        <v>2025</v>
      </c>
    </row>
    <row r="3048" spans="1:6" x14ac:dyDescent="0.3">
      <c r="A3048" t="s">
        <v>370</v>
      </c>
      <c r="B3048" t="str">
        <v>SSL-PM-02-RG-03 Tarjeta de emergencia (para el transporte de sustancias quimicas)</v>
      </c>
      <c r="C3048">
        <v>0</v>
      </c>
      <c r="D3048" t="str">
        <f t="shared" si="51"/>
        <v>1</v>
      </c>
      <c r="E3048" t="s">
        <v>356</v>
      </c>
      <c r="F3048">
        <v>2025</v>
      </c>
    </row>
    <row r="3049" spans="1:6" x14ac:dyDescent="0.3">
      <c r="A3049" t="s">
        <v>370</v>
      </c>
      <c r="B3049" t="str">
        <v>Cumplimiento al rotulado de los vehiculos que transportan sustancias (Decreto 1609/2002)</v>
      </c>
      <c r="C3049">
        <v>0</v>
      </c>
      <c r="D3049" t="str">
        <f t="shared" si="51"/>
        <v>1</v>
      </c>
      <c r="E3049" t="s">
        <v>356</v>
      </c>
      <c r="F3049">
        <v>2025</v>
      </c>
    </row>
    <row r="3050" spans="1:6" x14ac:dyDescent="0.3">
      <c r="A3050" t="s">
        <v>370</v>
      </c>
      <c r="B3050" t="str">
        <v>SSL-PM-14-RG-05 Guion para el desarrollo del simulacro</v>
      </c>
      <c r="C3050">
        <v>1</v>
      </c>
      <c r="D3050" t="str">
        <f t="shared" si="51"/>
        <v>0</v>
      </c>
      <c r="E3050" t="s">
        <v>356</v>
      </c>
      <c r="F3050">
        <v>2025</v>
      </c>
    </row>
    <row r="3051" spans="1:6" x14ac:dyDescent="0.3">
      <c r="A3051" t="s">
        <v>370</v>
      </c>
      <c r="B3051" t="str">
        <v>SGA-PR-02-RG-03 Informe de simulacro de emergencias ambientales.</v>
      </c>
      <c r="C3051">
        <v>1</v>
      </c>
      <c r="D3051" t="str">
        <f t="shared" ref="D3051:D3111" si="52">IF(C3051=1,"0","1")</f>
        <v>0</v>
      </c>
      <c r="E3051" t="s">
        <v>356</v>
      </c>
      <c r="F3051">
        <v>2025</v>
      </c>
    </row>
    <row r="3052" spans="1:6" x14ac:dyDescent="0.3">
      <c r="A3052" t="s">
        <v>370</v>
      </c>
      <c r="B3052" t="str">
        <v>Documento donde se establece los PONS aplicables al contrato</v>
      </c>
      <c r="C3052">
        <v>1</v>
      </c>
      <c r="D3052" t="str">
        <f t="shared" si="52"/>
        <v>0</v>
      </c>
      <c r="E3052" t="s">
        <v>356</v>
      </c>
      <c r="F3052">
        <v>2025</v>
      </c>
    </row>
    <row r="3053" spans="1:6" x14ac:dyDescent="0.3">
      <c r="A3053" t="s">
        <v>370</v>
      </c>
      <c r="B3053" t="str">
        <v>SGA-PR-02-RG-02 Investigación de causalidad de emergencias ambientales</v>
      </c>
      <c r="C3053">
        <v>0</v>
      </c>
      <c r="D3053" t="str">
        <f t="shared" si="52"/>
        <v>1</v>
      </c>
      <c r="E3053" t="s">
        <v>356</v>
      </c>
      <c r="F3053">
        <v>2025</v>
      </c>
    </row>
    <row r="3054" spans="1:6" x14ac:dyDescent="0.3">
      <c r="A3054" t="s">
        <v>370</v>
      </c>
      <c r="B3054" t="str">
        <v>SGA-PR-02-RG-04 Base de incidentes ambientales</v>
      </c>
      <c r="C3054">
        <v>0</v>
      </c>
      <c r="D3054" t="str">
        <f t="shared" si="52"/>
        <v>1</v>
      </c>
      <c r="E3054" t="s">
        <v>356</v>
      </c>
      <c r="F3054">
        <v>2025</v>
      </c>
    </row>
    <row r="3055" spans="1:6" x14ac:dyDescent="0.3">
      <c r="A3055" t="s">
        <v>370</v>
      </c>
      <c r="B3055" t="str">
        <v>Inducción y reinducción</v>
      </c>
      <c r="C3055">
        <v>1</v>
      </c>
      <c r="D3055" t="str">
        <f t="shared" si="52"/>
        <v>0</v>
      </c>
      <c r="E3055" t="s">
        <v>356</v>
      </c>
      <c r="F3055">
        <v>2025</v>
      </c>
    </row>
    <row r="3056" spans="1:6" x14ac:dyDescent="0.3">
      <c r="A3056" t="s">
        <v>370</v>
      </c>
      <c r="B3056" t="str">
        <v>Inspecciones ambiental en terreno</v>
      </c>
      <c r="C3056">
        <v>1</v>
      </c>
      <c r="D3056" t="str">
        <f t="shared" si="52"/>
        <v>0</v>
      </c>
      <c r="E3056" t="s">
        <v>356</v>
      </c>
      <c r="F3056">
        <v>2025</v>
      </c>
    </row>
    <row r="3057" spans="1:6" x14ac:dyDescent="0.3">
      <c r="A3057" t="s">
        <v>370</v>
      </c>
      <c r="B3057" t="str">
        <v>Inspecciones de kit de derrames</v>
      </c>
      <c r="C3057">
        <v>0</v>
      </c>
      <c r="D3057" t="str">
        <f t="shared" si="52"/>
        <v>1</v>
      </c>
      <c r="E3057" t="s">
        <v>356</v>
      </c>
      <c r="F3057">
        <v>2025</v>
      </c>
    </row>
    <row r="3058" spans="1:6" x14ac:dyDescent="0.3">
      <c r="A3058" t="s">
        <v>370</v>
      </c>
      <c r="B3058" t="str">
        <v>Inspecciones localivas ambientales</v>
      </c>
      <c r="C3058">
        <v>1</v>
      </c>
      <c r="D3058" t="str">
        <f t="shared" si="52"/>
        <v>0</v>
      </c>
      <c r="E3058" t="s">
        <v>356</v>
      </c>
      <c r="F3058">
        <v>2025</v>
      </c>
    </row>
    <row r="3059" spans="1:6" x14ac:dyDescent="0.3">
      <c r="A3059" t="s">
        <v>370</v>
      </c>
      <c r="B3059" t="str">
        <v>Informe del desempeño ambiental del contrato (Indicadores, practicas sostenibles, hallazgos, entre otros)</v>
      </c>
      <c r="C3059">
        <v>1</v>
      </c>
      <c r="D3059" t="str">
        <f t="shared" si="52"/>
        <v>0</v>
      </c>
      <c r="E3059" t="s">
        <v>356</v>
      </c>
      <c r="F3059">
        <v>2025</v>
      </c>
    </row>
    <row r="3060" spans="1:6" x14ac:dyDescent="0.3">
      <c r="A3060" t="s">
        <v>370</v>
      </c>
      <c r="B3060" t="str">
        <v>Comunicación del desempeño ambiental a colaboradores</v>
      </c>
      <c r="C3060">
        <v>0</v>
      </c>
      <c r="D3060" t="str">
        <f t="shared" si="52"/>
        <v>1</v>
      </c>
      <c r="E3060" t="s">
        <v>356</v>
      </c>
      <c r="F3060">
        <v>2025</v>
      </c>
    </row>
    <row r="3061" spans="1:6" x14ac:dyDescent="0.3">
      <c r="A3061" t="s">
        <v>370</v>
      </c>
      <c r="B3061" t="str">
        <v>SGA-PL-01-RG-05 Lista de chequeo de cumplimiento ambiental de proveedores (Sustancias quimicas, Saneamiento básico, Residuos peligrosos, RCD, CDA, Estaciones de servicio, Laboratorios - Cromatografia; entre otros)</v>
      </c>
      <c r="C3061">
        <v>0</v>
      </c>
      <c r="D3061" t="str">
        <f t="shared" si="52"/>
        <v>1</v>
      </c>
      <c r="E3061" t="s">
        <v>356</v>
      </c>
      <c r="F3061">
        <v>2025</v>
      </c>
    </row>
    <row r="3062" spans="1:6" x14ac:dyDescent="0.3">
      <c r="A3062" t="s">
        <v>370</v>
      </c>
      <c r="B3062" t="str">
        <v>Soportes del cumplimiento ambiental de cada proveedor</v>
      </c>
      <c r="C3062">
        <v>0</v>
      </c>
      <c r="D3062" t="str">
        <f t="shared" si="52"/>
        <v>1</v>
      </c>
      <c r="E3062" t="s">
        <v>356</v>
      </c>
      <c r="F3062">
        <v>2025</v>
      </c>
    </row>
    <row r="3063" spans="1:6" x14ac:dyDescent="0.3">
      <c r="A3063" t="s">
        <v>370</v>
      </c>
      <c r="B3063" t="str">
        <v>Seguimiento y Control Acciones Correctivas y Oportunidades de Mejora</v>
      </c>
      <c r="C3063">
        <v>0</v>
      </c>
      <c r="D3063" t="str">
        <f t="shared" si="52"/>
        <v>1</v>
      </c>
      <c r="E3063" t="s">
        <v>356</v>
      </c>
      <c r="F3063">
        <v>2025</v>
      </c>
    </row>
    <row r="3064" spans="1:6" x14ac:dyDescent="0.3">
      <c r="A3064" t="s">
        <v>370</v>
      </c>
      <c r="B3064" t="str">
        <v>Evidencias de cierre de hallazgo</v>
      </c>
      <c r="C3064">
        <v>0</v>
      </c>
      <c r="D3064" t="str">
        <f t="shared" si="52"/>
        <v>1</v>
      </c>
      <c r="E3064" t="s">
        <v>356</v>
      </c>
      <c r="F3064">
        <v>2025</v>
      </c>
    </row>
    <row r="3065" spans="1:6" x14ac:dyDescent="0.3">
      <c r="A3065" t="s">
        <v>370</v>
      </c>
      <c r="B3065" t="str">
        <v>Residuos</v>
      </c>
      <c r="C3065">
        <v>1</v>
      </c>
      <c r="D3065" t="str">
        <f t="shared" si="52"/>
        <v>0</v>
      </c>
      <c r="E3065" t="s">
        <v>356</v>
      </c>
      <c r="F3065">
        <v>2025</v>
      </c>
    </row>
    <row r="3066" spans="1:6" x14ac:dyDescent="0.3">
      <c r="A3066" t="s">
        <v>370</v>
      </c>
      <c r="B3066" t="str">
        <v>Emisiones y combustible</v>
      </c>
      <c r="C3066">
        <v>1</v>
      </c>
      <c r="D3066" t="str">
        <f t="shared" si="52"/>
        <v>0</v>
      </c>
      <c r="E3066" t="s">
        <v>356</v>
      </c>
      <c r="F3066">
        <v>2025</v>
      </c>
    </row>
    <row r="3067" spans="1:6" x14ac:dyDescent="0.3">
      <c r="A3067" t="s">
        <v>370</v>
      </c>
      <c r="B3067" t="str">
        <v>Saneamiento básico</v>
      </c>
      <c r="C3067">
        <v>1</v>
      </c>
      <c r="D3067" t="str">
        <f t="shared" si="52"/>
        <v>0</v>
      </c>
      <c r="E3067" t="s">
        <v>356</v>
      </c>
      <c r="F3067">
        <v>2025</v>
      </c>
    </row>
    <row r="3068" spans="1:6" x14ac:dyDescent="0.3">
      <c r="A3068" t="s">
        <v>370</v>
      </c>
      <c r="B3068" t="str">
        <v>Inspecciones</v>
      </c>
      <c r="C3068">
        <v>0</v>
      </c>
      <c r="D3068" t="str">
        <f t="shared" si="52"/>
        <v>1</v>
      </c>
      <c r="E3068" t="s">
        <v>356</v>
      </c>
      <c r="F3068">
        <v>2025</v>
      </c>
    </row>
    <row r="3069" spans="1:6" x14ac:dyDescent="0.3">
      <c r="A3069" t="s">
        <v>370</v>
      </c>
      <c r="B3069" t="str">
        <v>Practicas</v>
      </c>
      <c r="C3069">
        <v>1</v>
      </c>
      <c r="D3069" t="str">
        <f t="shared" si="52"/>
        <v>0</v>
      </c>
      <c r="E3069" t="s">
        <v>356</v>
      </c>
      <c r="F3069">
        <v>2025</v>
      </c>
    </row>
    <row r="3070" spans="1:6" x14ac:dyDescent="0.3">
      <c r="A3070" t="s">
        <v>370</v>
      </c>
      <c r="B3070" t="str">
        <v>Formaciones</v>
      </c>
      <c r="C3070">
        <v>1</v>
      </c>
      <c r="D3070" t="str">
        <f t="shared" si="52"/>
        <v>0</v>
      </c>
      <c r="E3070" t="s">
        <v>356</v>
      </c>
      <c r="F3070">
        <v>2025</v>
      </c>
    </row>
    <row r="3071" spans="1:6" x14ac:dyDescent="0.3">
      <c r="A3071" t="s">
        <v>370</v>
      </c>
      <c r="B3071" t="str" cm="1">
        <f t="array" ref="B3071:B3129">'EPSA IBG'!C9:C67</f>
        <v>SIG-MG-01-RG-02 Matriz DOFA</v>
      </c>
      <c r="C3071" cm="1">
        <f t="array" ref="C3071:C3129">'EPSA IBG'!H9:H67</f>
        <v>0</v>
      </c>
      <c r="D3071" t="str">
        <f t="shared" si="52"/>
        <v>1</v>
      </c>
      <c r="E3071" t="s">
        <v>357</v>
      </c>
      <c r="F3071">
        <v>2025</v>
      </c>
    </row>
    <row r="3072" spans="1:6" x14ac:dyDescent="0.3">
      <c r="A3072" t="s">
        <v>370</v>
      </c>
      <c r="B3072" t="str">
        <v>Matriz de partes interesadas</v>
      </c>
      <c r="C3072">
        <v>1</v>
      </c>
      <c r="D3072" t="str">
        <f t="shared" si="52"/>
        <v>0</v>
      </c>
      <c r="E3072" t="s">
        <v>357</v>
      </c>
      <c r="F3072">
        <v>2025</v>
      </c>
    </row>
    <row r="3073" spans="1:6" x14ac:dyDescent="0.3">
      <c r="A3073" t="s">
        <v>370</v>
      </c>
      <c r="B3073" t="str">
        <v>Matriz de riesgos y oportunidades</v>
      </c>
      <c r="C3073">
        <v>0</v>
      </c>
      <c r="D3073" t="str">
        <f t="shared" si="52"/>
        <v>1</v>
      </c>
      <c r="E3073" t="s">
        <v>357</v>
      </c>
      <c r="F3073">
        <v>2025</v>
      </c>
    </row>
    <row r="3074" spans="1:6" x14ac:dyDescent="0.3">
      <c r="A3074" t="s">
        <v>370</v>
      </c>
      <c r="B3074" t="str">
        <v>Matriz de identificación de aspectos e impactos ambientales</v>
      </c>
      <c r="C3074">
        <v>1</v>
      </c>
      <c r="D3074" t="str">
        <f t="shared" si="52"/>
        <v>0</v>
      </c>
      <c r="E3074" t="s">
        <v>357</v>
      </c>
      <c r="F3074">
        <v>2025</v>
      </c>
    </row>
    <row r="3075" spans="1:6" x14ac:dyDescent="0.3">
      <c r="A3075" t="s">
        <v>370</v>
      </c>
      <c r="B3075" t="str">
        <v>Divulgación de la Matriz de identificación de aspectos e impactos ambientales</v>
      </c>
      <c r="C3075">
        <v>1</v>
      </c>
      <c r="D3075" t="str">
        <f t="shared" si="52"/>
        <v>0</v>
      </c>
      <c r="E3075" t="s">
        <v>357</v>
      </c>
      <c r="F3075">
        <v>2025</v>
      </c>
    </row>
    <row r="3076" spans="1:6" x14ac:dyDescent="0.3">
      <c r="A3076" t="s">
        <v>370</v>
      </c>
      <c r="B3076" t="str">
        <v>Presupuesto para la implementación del Sistema de Gestión Ambiental</v>
      </c>
      <c r="C3076">
        <v>1</v>
      </c>
      <c r="D3076" t="str">
        <f t="shared" si="52"/>
        <v>0</v>
      </c>
      <c r="E3076" t="s">
        <v>357</v>
      </c>
      <c r="F3076">
        <v>2025</v>
      </c>
    </row>
    <row r="3077" spans="1:6" x14ac:dyDescent="0.3">
      <c r="A3077" t="s">
        <v>370</v>
      </c>
      <c r="B3077" t="str">
        <v>Matriz de comunicaciones externas</v>
      </c>
      <c r="C3077">
        <v>1</v>
      </c>
      <c r="D3077" t="str">
        <f t="shared" si="52"/>
        <v>0</v>
      </c>
      <c r="E3077" t="s">
        <v>357</v>
      </c>
      <c r="F3077">
        <v>2025</v>
      </c>
    </row>
    <row r="3078" spans="1:6" x14ac:dyDescent="0.3">
      <c r="A3078" t="s">
        <v>370</v>
      </c>
      <c r="B3078" t="str">
        <v>Verificación de las instalaciones del centro de acopio</v>
      </c>
      <c r="C3078">
        <v>1</v>
      </c>
      <c r="D3078" t="str">
        <f t="shared" si="52"/>
        <v>0</v>
      </c>
      <c r="E3078" t="s">
        <v>357</v>
      </c>
      <c r="F3078">
        <v>2025</v>
      </c>
    </row>
    <row r="3079" spans="1:6" x14ac:dyDescent="0.3">
      <c r="A3079" t="s">
        <v>370</v>
      </c>
      <c r="B3079" t="str">
        <v xml:space="preserve">Aforo de residuos ordinarios </v>
      </c>
      <c r="C3079">
        <v>1</v>
      </c>
      <c r="D3079" t="str">
        <f t="shared" si="52"/>
        <v>0</v>
      </c>
      <c r="E3079" t="s">
        <v>357</v>
      </c>
      <c r="F3079">
        <v>2025</v>
      </c>
    </row>
    <row r="3080" spans="1:6" x14ac:dyDescent="0.3">
      <c r="A3080" t="s">
        <v>370</v>
      </c>
      <c r="B3080" t="str">
        <v>Orden y aseo del centro de acopio</v>
      </c>
      <c r="C3080">
        <v>1</v>
      </c>
      <c r="D3080" t="str">
        <f t="shared" si="52"/>
        <v>0</v>
      </c>
      <c r="E3080" t="s">
        <v>357</v>
      </c>
      <c r="F3080">
        <v>2025</v>
      </c>
    </row>
    <row r="3081" spans="1:6" x14ac:dyDescent="0.3">
      <c r="A3081" t="s">
        <v>370</v>
      </c>
      <c r="B3081" t="str">
        <v>Recolección de residuos aprovechables (SGA-PM-01-RG-02 Venta de material reciclable y/o donación)</v>
      </c>
      <c r="C3081">
        <v>0</v>
      </c>
      <c r="D3081" t="str">
        <f t="shared" si="52"/>
        <v>1</v>
      </c>
      <c r="E3081" t="s">
        <v>357</v>
      </c>
      <c r="F3081">
        <v>2025</v>
      </c>
    </row>
    <row r="3082" spans="1:6" x14ac:dyDescent="0.3">
      <c r="A3082" t="s">
        <v>370</v>
      </c>
      <c r="B3082" t="str">
        <v xml:space="preserve">Licencias de empresas de recolección , transporte y disposición de residuos peligrosos </v>
      </c>
      <c r="C3082">
        <v>0</v>
      </c>
      <c r="D3082" t="str">
        <f t="shared" si="52"/>
        <v>1</v>
      </c>
      <c r="E3082" t="s">
        <v>357</v>
      </c>
      <c r="F3082">
        <v>2025</v>
      </c>
    </row>
    <row r="3083" spans="1:6" x14ac:dyDescent="0.3">
      <c r="A3083" t="s">
        <v>370</v>
      </c>
      <c r="B3083" t="str">
        <v>Recoleccción de residuos peligrosos (SGA-PL-02-RG-01 Entrega y verificación  de residuos peligrosos)</v>
      </c>
      <c r="C3083">
        <v>0</v>
      </c>
      <c r="D3083" t="str">
        <f t="shared" si="52"/>
        <v>1</v>
      </c>
      <c r="E3083" t="s">
        <v>357</v>
      </c>
      <c r="F3083">
        <v>2025</v>
      </c>
    </row>
    <row r="3084" spans="1:6" x14ac:dyDescent="0.3">
      <c r="A3084" t="s">
        <v>370</v>
      </c>
      <c r="B3084" t="str">
        <v>Manifiestos de carga</v>
      </c>
      <c r="C3084">
        <v>0</v>
      </c>
      <c r="D3084" t="str">
        <f t="shared" si="52"/>
        <v>1</v>
      </c>
      <c r="E3084" t="s">
        <v>357</v>
      </c>
      <c r="F3084">
        <v>2025</v>
      </c>
    </row>
    <row r="3085" spans="1:6" x14ac:dyDescent="0.3">
      <c r="A3085" t="s">
        <v>370</v>
      </c>
      <c r="B3085" t="str">
        <v xml:space="preserve">Recolección de aguas residuales de baños portatiles </v>
      </c>
      <c r="C3085">
        <v>0</v>
      </c>
      <c r="D3085" t="str">
        <f t="shared" si="52"/>
        <v>1</v>
      </c>
      <c r="E3085" t="s">
        <v>357</v>
      </c>
      <c r="F3085">
        <v>2025</v>
      </c>
    </row>
    <row r="3086" spans="1:6" x14ac:dyDescent="0.3">
      <c r="A3086" t="s">
        <v>370</v>
      </c>
      <c r="B3086" t="str">
        <v>Actualización del registro SGA-PM-01-RG-01 Control de generación y disposición de residuos</v>
      </c>
      <c r="C3086">
        <v>1</v>
      </c>
      <c r="D3086" t="str">
        <f t="shared" si="52"/>
        <v>0</v>
      </c>
      <c r="E3086" t="s">
        <v>357</v>
      </c>
      <c r="F3086">
        <v>2025</v>
      </c>
    </row>
    <row r="3087" spans="1:6" x14ac:dyDescent="0.3">
      <c r="A3087" t="s">
        <v>370</v>
      </c>
      <c r="B3087" t="str">
        <v xml:space="preserve">Licencias y certificados de disposición final de los talleres que realizan mantenimiento a los vehiculos </v>
      </c>
      <c r="C3087">
        <v>0</v>
      </c>
      <c r="D3087" t="str">
        <f t="shared" si="52"/>
        <v>1</v>
      </c>
      <c r="E3087" t="s">
        <v>357</v>
      </c>
      <c r="F3087">
        <v>2025</v>
      </c>
    </row>
    <row r="3088" spans="1:6" x14ac:dyDescent="0.3">
      <c r="A3088" t="s">
        <v>370</v>
      </c>
      <c r="B3088" t="str">
        <v>Control de plagas (roedores)</v>
      </c>
      <c r="C3088">
        <v>0</v>
      </c>
      <c r="D3088" t="str">
        <f t="shared" si="52"/>
        <v>1</v>
      </c>
      <c r="E3088" t="s">
        <v>357</v>
      </c>
      <c r="F3088">
        <v>2025</v>
      </c>
    </row>
    <row r="3089" spans="1:6" x14ac:dyDescent="0.3">
      <c r="A3089" t="s">
        <v>370</v>
      </c>
      <c r="B3089" t="str">
        <v>Fumigación general (Vectores)</v>
      </c>
      <c r="C3089">
        <v>0</v>
      </c>
      <c r="D3089" t="str">
        <f t="shared" si="52"/>
        <v>1</v>
      </c>
      <c r="E3089" t="s">
        <v>357</v>
      </c>
      <c r="F3089">
        <v>2025</v>
      </c>
    </row>
    <row r="3090" spans="1:6" x14ac:dyDescent="0.3">
      <c r="A3090" t="s">
        <v>370</v>
      </c>
      <c r="B3090" t="str">
        <v>Lavado de tanques</v>
      </c>
      <c r="C3090">
        <v>0</v>
      </c>
      <c r="D3090" t="str">
        <f t="shared" si="52"/>
        <v>1</v>
      </c>
      <c r="E3090" t="s">
        <v>357</v>
      </c>
      <c r="F3090">
        <v>2025</v>
      </c>
    </row>
    <row r="3091" spans="1:6" x14ac:dyDescent="0.3">
      <c r="A3091" t="s">
        <v>370</v>
      </c>
      <c r="B3091" t="str">
        <v>Análisis e informe de agua potable (Laboratorio acreditado por el IDEAM)</v>
      </c>
      <c r="C3091">
        <v>0</v>
      </c>
      <c r="D3091" t="str">
        <f t="shared" si="52"/>
        <v>1</v>
      </c>
      <c r="E3091" t="s">
        <v>357</v>
      </c>
      <c r="F3091">
        <v>2025</v>
      </c>
    </row>
    <row r="3092" spans="1:6" x14ac:dyDescent="0.3">
      <c r="A3092" t="s">
        <v>370</v>
      </c>
      <c r="B3092" t="str">
        <v>Mantenimiento de los filtros de agua de las instalaciones de la sede</v>
      </c>
      <c r="C3092">
        <v>0</v>
      </c>
      <c r="D3092" t="str">
        <f t="shared" si="52"/>
        <v>1</v>
      </c>
      <c r="E3092" t="s">
        <v>357</v>
      </c>
      <c r="F3092">
        <v>2025</v>
      </c>
    </row>
    <row r="3093" spans="1:6" x14ac:dyDescent="0.3">
      <c r="A3093" t="s">
        <v>370</v>
      </c>
      <c r="B3093" t="str">
        <v>Proyectos para la disminuación del impacto ambiental</v>
      </c>
      <c r="C3093">
        <v>0</v>
      </c>
      <c r="D3093" t="str">
        <f t="shared" si="52"/>
        <v>1</v>
      </c>
      <c r="E3093" t="s">
        <v>357</v>
      </c>
      <c r="F3093">
        <v>2025</v>
      </c>
    </row>
    <row r="3094" spans="1:6" x14ac:dyDescent="0.3">
      <c r="A3094" t="s">
        <v>370</v>
      </c>
      <c r="B3094" t="str">
        <v>Campañas de toma de conciencia en el contrato</v>
      </c>
      <c r="C3094">
        <v>0</v>
      </c>
      <c r="D3094" t="str">
        <f t="shared" si="52"/>
        <v>1</v>
      </c>
      <c r="E3094" t="s">
        <v>357</v>
      </c>
      <c r="F3094">
        <v>2025</v>
      </c>
    </row>
    <row r="3095" spans="1:6" x14ac:dyDescent="0.3">
      <c r="A3095" t="s">
        <v>370</v>
      </c>
      <c r="B3095" t="str">
        <v>Charlas o divulgaciones en temas ambientales</v>
      </c>
      <c r="C3095">
        <v>1</v>
      </c>
      <c r="D3095" t="str">
        <f t="shared" si="52"/>
        <v>0</v>
      </c>
      <c r="E3095" t="s">
        <v>357</v>
      </c>
      <c r="F3095">
        <v>2025</v>
      </c>
    </row>
    <row r="3096" spans="1:6" x14ac:dyDescent="0.3">
      <c r="A3096" t="s">
        <v>370</v>
      </c>
      <c r="B3096" t="str">
        <v>Verificación de las revisiones tecnicomecanica de los vehiculos</v>
      </c>
      <c r="C3096">
        <v>1</v>
      </c>
      <c r="D3096" t="str">
        <f t="shared" si="52"/>
        <v>0</v>
      </c>
      <c r="E3096" t="s">
        <v>357</v>
      </c>
      <c r="F3096">
        <v>2025</v>
      </c>
    </row>
    <row r="3097" spans="1:6" x14ac:dyDescent="0.3">
      <c r="A3097" t="s">
        <v>370</v>
      </c>
      <c r="B3097" t="str">
        <v>Verificaciones de las revisiones tecnicomecanicas de las motos</v>
      </c>
      <c r="C3097">
        <v>1</v>
      </c>
      <c r="D3097" t="str">
        <f t="shared" si="52"/>
        <v>0</v>
      </c>
      <c r="E3097" t="s">
        <v>357</v>
      </c>
      <c r="F3097">
        <v>2025</v>
      </c>
    </row>
    <row r="3098" spans="1:6" x14ac:dyDescent="0.3">
      <c r="A3098" t="s">
        <v>370</v>
      </c>
      <c r="B3098" t="str">
        <v>Revisión de la información en la plataforma CAMPRO</v>
      </c>
      <c r="C3098">
        <v>1</v>
      </c>
      <c r="D3098" t="str">
        <f t="shared" si="52"/>
        <v>0</v>
      </c>
      <c r="E3098" t="s">
        <v>357</v>
      </c>
      <c r="F3098">
        <v>2025</v>
      </c>
    </row>
    <row r="3099" spans="1:6" x14ac:dyDescent="0.3">
      <c r="A3099" t="s">
        <v>370</v>
      </c>
      <c r="B3099" t="str">
        <v>Certificación ambiental para la habilitación de centros de diagnostico automotor - CDA</v>
      </c>
      <c r="C3099">
        <v>0</v>
      </c>
      <c r="D3099" t="str">
        <f t="shared" si="52"/>
        <v>1</v>
      </c>
      <c r="E3099" t="s">
        <v>357</v>
      </c>
      <c r="F3099">
        <v>2025</v>
      </c>
    </row>
    <row r="3100" spans="1:6" x14ac:dyDescent="0.3">
      <c r="A3100" t="s">
        <v>370</v>
      </c>
      <c r="B3100" t="str">
        <v>Combustibles</v>
      </c>
      <c r="C3100">
        <v>1</v>
      </c>
      <c r="D3100" t="str">
        <f t="shared" si="52"/>
        <v>0</v>
      </c>
      <c r="E3100" t="s">
        <v>357</v>
      </c>
      <c r="F3100">
        <v>2025</v>
      </c>
    </row>
    <row r="3101" spans="1:6" x14ac:dyDescent="0.3">
      <c r="A3101" t="s">
        <v>370</v>
      </c>
      <c r="B3101" t="str">
        <v>SSL-PM-02-RG-01 Matriz de Identificación sustancia quimica</v>
      </c>
      <c r="C3101">
        <v>1</v>
      </c>
      <c r="D3101" t="str">
        <f t="shared" si="52"/>
        <v>0</v>
      </c>
      <c r="E3101" t="s">
        <v>357</v>
      </c>
      <c r="F3101">
        <v>2025</v>
      </c>
    </row>
    <row r="3102" spans="1:6" x14ac:dyDescent="0.3">
      <c r="A3102" t="s">
        <v>370</v>
      </c>
      <c r="B3102" t="str">
        <v>Matriz de compatibilidad de acuerdo a las sustancias quimicas que se manejan</v>
      </c>
      <c r="C3102">
        <v>0</v>
      </c>
      <c r="D3102" t="str">
        <f t="shared" si="52"/>
        <v>1</v>
      </c>
      <c r="E3102" t="s">
        <v>357</v>
      </c>
      <c r="F3102">
        <v>2025</v>
      </c>
    </row>
    <row r="3103" spans="1:6" x14ac:dyDescent="0.3">
      <c r="A3103" t="s">
        <v>370</v>
      </c>
      <c r="B3103" t="str">
        <v>Verificación del almacenamiento de las sustancias quimicas de acuerdo al Sistema Globalmente Armonizado (Registro fotografico)</v>
      </c>
      <c r="C3103">
        <v>0</v>
      </c>
      <c r="D3103" t="str">
        <f t="shared" si="52"/>
        <v>1</v>
      </c>
      <c r="E3103" t="s">
        <v>357</v>
      </c>
      <c r="F3103">
        <v>2025</v>
      </c>
    </row>
    <row r="3104" spans="1:6" x14ac:dyDescent="0.3">
      <c r="A3104" t="s">
        <v>370</v>
      </c>
      <c r="B3104" t="str">
        <v>SSL-PM-02-RG-02 Etiquetado de las sustancias quimicas en la sede del proyecto (Servicios generales, almacen, TI, entre otras). (Registro fotografico)</v>
      </c>
      <c r="C3104">
        <v>0</v>
      </c>
      <c r="D3104" t="str">
        <f t="shared" si="52"/>
        <v>1</v>
      </c>
      <c r="E3104" t="s">
        <v>357</v>
      </c>
      <c r="F3104">
        <v>2025</v>
      </c>
    </row>
    <row r="3105" spans="1:6" x14ac:dyDescent="0.3">
      <c r="A3105" t="s">
        <v>370</v>
      </c>
      <c r="B3105" t="str">
        <v>Fichas de seguridad que se utilizan en el proyecto (Resolución 773 de 2021 - Decreto 1496 del 2018  y que cumplan de acuerdo a la NTC 4435)</v>
      </c>
      <c r="C3105">
        <v>1</v>
      </c>
      <c r="D3105" t="str">
        <f t="shared" si="52"/>
        <v>0</v>
      </c>
      <c r="E3105" t="s">
        <v>357</v>
      </c>
      <c r="F3105">
        <v>2025</v>
      </c>
    </row>
    <row r="3106" spans="1:6" x14ac:dyDescent="0.3">
      <c r="A3106" t="s">
        <v>370</v>
      </c>
      <c r="B3106" t="str">
        <v xml:space="preserve">SSL-PM-02-RG-02 Etiquetado de las sustancias quimicas en los vehiculos del proyecto  </v>
      </c>
      <c r="C3106">
        <v>0</v>
      </c>
      <c r="D3106" t="str">
        <f t="shared" si="52"/>
        <v>1</v>
      </c>
      <c r="E3106" t="s">
        <v>357</v>
      </c>
      <c r="F3106">
        <v>2025</v>
      </c>
    </row>
    <row r="3107" spans="1:6" x14ac:dyDescent="0.3">
      <c r="A3107" t="s">
        <v>370</v>
      </c>
      <c r="B3107" t="str">
        <v>SSL-PM-02-RG-03 Tarjeta de emergencia (para el transporte de sustancias quimicas)</v>
      </c>
      <c r="C3107">
        <v>0</v>
      </c>
      <c r="D3107" t="str">
        <f t="shared" si="52"/>
        <v>1</v>
      </c>
      <c r="E3107" t="s">
        <v>357</v>
      </c>
      <c r="F3107">
        <v>2025</v>
      </c>
    </row>
    <row r="3108" spans="1:6" x14ac:dyDescent="0.3">
      <c r="A3108" t="s">
        <v>370</v>
      </c>
      <c r="B3108" t="str">
        <v>Cumplimiento al rotulado de los vehiculos que transportan sustancias (Decreto 1609/2002)</v>
      </c>
      <c r="C3108">
        <v>0</v>
      </c>
      <c r="D3108" t="str">
        <f t="shared" si="52"/>
        <v>1</v>
      </c>
      <c r="E3108" t="s">
        <v>357</v>
      </c>
      <c r="F3108">
        <v>2025</v>
      </c>
    </row>
    <row r="3109" spans="1:6" x14ac:dyDescent="0.3">
      <c r="A3109" t="s">
        <v>370</v>
      </c>
      <c r="B3109" t="str">
        <v>SSL-PM-14-RG-05 Guion para el desarrollo del simulacro</v>
      </c>
      <c r="C3109">
        <v>1</v>
      </c>
      <c r="D3109" t="str">
        <f t="shared" si="52"/>
        <v>0</v>
      </c>
      <c r="E3109" t="s">
        <v>357</v>
      </c>
      <c r="F3109">
        <v>2025</v>
      </c>
    </row>
    <row r="3110" spans="1:6" x14ac:dyDescent="0.3">
      <c r="A3110" t="s">
        <v>370</v>
      </c>
      <c r="B3110" t="str">
        <v>SGA-PR-02-RG-03 Informe de simulacro de emergencias ambientales.</v>
      </c>
      <c r="C3110">
        <v>1</v>
      </c>
      <c r="D3110" t="str">
        <f t="shared" si="52"/>
        <v>0</v>
      </c>
      <c r="E3110" t="s">
        <v>357</v>
      </c>
      <c r="F3110">
        <v>2025</v>
      </c>
    </row>
    <row r="3111" spans="1:6" x14ac:dyDescent="0.3">
      <c r="A3111" t="s">
        <v>370</v>
      </c>
      <c r="B3111" t="str">
        <v>Documento donde se establece los PONS aplicables al contrato</v>
      </c>
      <c r="C3111">
        <v>1</v>
      </c>
      <c r="D3111" t="str">
        <f t="shared" si="52"/>
        <v>0</v>
      </c>
      <c r="E3111" t="s">
        <v>357</v>
      </c>
      <c r="F3111">
        <v>2025</v>
      </c>
    </row>
    <row r="3112" spans="1:6" x14ac:dyDescent="0.3">
      <c r="A3112" t="s">
        <v>370</v>
      </c>
      <c r="B3112" t="str">
        <v>SGA-PR-02-RG-02 Investigación de causalidad de emergencias ambientales</v>
      </c>
      <c r="C3112">
        <v>0</v>
      </c>
      <c r="D3112" t="str">
        <f t="shared" ref="D3112:D3172" si="53">IF(C3112=1,"0","1")</f>
        <v>1</v>
      </c>
      <c r="E3112" t="s">
        <v>357</v>
      </c>
      <c r="F3112">
        <v>2025</v>
      </c>
    </row>
    <row r="3113" spans="1:6" x14ac:dyDescent="0.3">
      <c r="A3113" t="s">
        <v>370</v>
      </c>
      <c r="B3113" t="str">
        <v>SGA-PR-02-RG-04 Base de incidentes ambientales</v>
      </c>
      <c r="C3113">
        <v>0</v>
      </c>
      <c r="D3113" t="str">
        <f t="shared" si="53"/>
        <v>1</v>
      </c>
      <c r="E3113" t="s">
        <v>357</v>
      </c>
      <c r="F3113">
        <v>2025</v>
      </c>
    </row>
    <row r="3114" spans="1:6" x14ac:dyDescent="0.3">
      <c r="A3114" t="s">
        <v>370</v>
      </c>
      <c r="B3114" t="str">
        <v>Inducción y reinducción</v>
      </c>
      <c r="C3114">
        <v>1</v>
      </c>
      <c r="D3114" t="str">
        <f t="shared" si="53"/>
        <v>0</v>
      </c>
      <c r="E3114" t="s">
        <v>357</v>
      </c>
      <c r="F3114">
        <v>2025</v>
      </c>
    </row>
    <row r="3115" spans="1:6" x14ac:dyDescent="0.3">
      <c r="A3115" t="s">
        <v>370</v>
      </c>
      <c r="B3115" t="str">
        <v>Inspecciones ambiental en terreno</v>
      </c>
      <c r="C3115">
        <v>1</v>
      </c>
      <c r="D3115" t="str">
        <f t="shared" si="53"/>
        <v>0</v>
      </c>
      <c r="E3115" t="s">
        <v>357</v>
      </c>
      <c r="F3115">
        <v>2025</v>
      </c>
    </row>
    <row r="3116" spans="1:6" x14ac:dyDescent="0.3">
      <c r="A3116" t="s">
        <v>370</v>
      </c>
      <c r="B3116" t="str">
        <v>Inspecciones de kit de derrames</v>
      </c>
      <c r="C3116">
        <v>0</v>
      </c>
      <c r="D3116" t="str">
        <f t="shared" si="53"/>
        <v>1</v>
      </c>
      <c r="E3116" t="s">
        <v>357</v>
      </c>
      <c r="F3116">
        <v>2025</v>
      </c>
    </row>
    <row r="3117" spans="1:6" x14ac:dyDescent="0.3">
      <c r="A3117" t="s">
        <v>370</v>
      </c>
      <c r="B3117" t="str">
        <v>Inspecciones localivas ambientales</v>
      </c>
      <c r="C3117">
        <v>1</v>
      </c>
      <c r="D3117" t="str">
        <f t="shared" si="53"/>
        <v>0</v>
      </c>
      <c r="E3117" t="s">
        <v>357</v>
      </c>
      <c r="F3117">
        <v>2025</v>
      </c>
    </row>
    <row r="3118" spans="1:6" x14ac:dyDescent="0.3">
      <c r="A3118" t="s">
        <v>370</v>
      </c>
      <c r="B3118" t="str">
        <v>Informe del desempeño ambiental del contrato (Indicadores, practicas sostenibles, hallazgos, entre otros)</v>
      </c>
      <c r="C3118">
        <v>1</v>
      </c>
      <c r="D3118" t="str">
        <f t="shared" si="53"/>
        <v>0</v>
      </c>
      <c r="E3118" t="s">
        <v>357</v>
      </c>
      <c r="F3118">
        <v>2025</v>
      </c>
    </row>
    <row r="3119" spans="1:6" x14ac:dyDescent="0.3">
      <c r="A3119" t="s">
        <v>370</v>
      </c>
      <c r="B3119" t="str">
        <v>Comunicación del desempeño ambiental a colaboradores</v>
      </c>
      <c r="C3119">
        <v>0</v>
      </c>
      <c r="D3119" t="str">
        <f t="shared" si="53"/>
        <v>1</v>
      </c>
      <c r="E3119" t="s">
        <v>357</v>
      </c>
      <c r="F3119">
        <v>2025</v>
      </c>
    </row>
    <row r="3120" spans="1:6" x14ac:dyDescent="0.3">
      <c r="A3120" t="s">
        <v>370</v>
      </c>
      <c r="B3120" t="str">
        <v>SGA-PL-01-RG-05 Lista de chequeo de cumplimiento ambiental de proveedores (Sustancias quimicas, Saneamiento básico, Residuos peligrosos, RCD, CDA, Estaciones de servicio, Laboratorios - Cromatografia; entre otros)</v>
      </c>
      <c r="C3120">
        <v>0</v>
      </c>
      <c r="D3120" t="str">
        <f t="shared" si="53"/>
        <v>1</v>
      </c>
      <c r="E3120" t="s">
        <v>357</v>
      </c>
      <c r="F3120">
        <v>2025</v>
      </c>
    </row>
    <row r="3121" spans="1:6" x14ac:dyDescent="0.3">
      <c r="A3121" t="s">
        <v>370</v>
      </c>
      <c r="B3121" t="str">
        <v>Soportes del cumplimiento ambiental de cada proveedor</v>
      </c>
      <c r="C3121">
        <v>0</v>
      </c>
      <c r="D3121" t="str">
        <f t="shared" si="53"/>
        <v>1</v>
      </c>
      <c r="E3121" t="s">
        <v>357</v>
      </c>
      <c r="F3121">
        <v>2025</v>
      </c>
    </row>
    <row r="3122" spans="1:6" x14ac:dyDescent="0.3">
      <c r="A3122" t="s">
        <v>370</v>
      </c>
      <c r="B3122" t="str">
        <v>Seguimiento y Control Acciones Correctivas y Oportunidades de Mejora</v>
      </c>
      <c r="C3122">
        <v>0</v>
      </c>
      <c r="D3122" t="str">
        <f t="shared" si="53"/>
        <v>1</v>
      </c>
      <c r="E3122" t="s">
        <v>357</v>
      </c>
      <c r="F3122">
        <v>2025</v>
      </c>
    </row>
    <row r="3123" spans="1:6" x14ac:dyDescent="0.3">
      <c r="A3123" t="s">
        <v>370</v>
      </c>
      <c r="B3123" t="str">
        <v>Evidencias de cierre de hallazgo</v>
      </c>
      <c r="C3123">
        <v>0</v>
      </c>
      <c r="D3123" t="str">
        <f t="shared" si="53"/>
        <v>1</v>
      </c>
      <c r="E3123" t="s">
        <v>357</v>
      </c>
      <c r="F3123">
        <v>2025</v>
      </c>
    </row>
    <row r="3124" spans="1:6" x14ac:dyDescent="0.3">
      <c r="A3124" t="s">
        <v>370</v>
      </c>
      <c r="B3124" t="str">
        <v>Residuos</v>
      </c>
      <c r="C3124">
        <v>1</v>
      </c>
      <c r="D3124" t="str">
        <f t="shared" si="53"/>
        <v>0</v>
      </c>
      <c r="E3124" t="s">
        <v>357</v>
      </c>
      <c r="F3124">
        <v>2025</v>
      </c>
    </row>
    <row r="3125" spans="1:6" x14ac:dyDescent="0.3">
      <c r="A3125" t="s">
        <v>370</v>
      </c>
      <c r="B3125" t="str">
        <v>Emisiones y combustible</v>
      </c>
      <c r="C3125">
        <v>1</v>
      </c>
      <c r="D3125" t="str">
        <f t="shared" si="53"/>
        <v>0</v>
      </c>
      <c r="E3125" t="s">
        <v>357</v>
      </c>
      <c r="F3125">
        <v>2025</v>
      </c>
    </row>
    <row r="3126" spans="1:6" x14ac:dyDescent="0.3">
      <c r="A3126" t="s">
        <v>370</v>
      </c>
      <c r="B3126" t="str">
        <v>Saneamiento básico</v>
      </c>
      <c r="C3126">
        <v>1</v>
      </c>
      <c r="D3126" t="str">
        <f t="shared" si="53"/>
        <v>0</v>
      </c>
      <c r="E3126" t="s">
        <v>357</v>
      </c>
      <c r="F3126">
        <v>2025</v>
      </c>
    </row>
    <row r="3127" spans="1:6" x14ac:dyDescent="0.3">
      <c r="A3127" t="s">
        <v>370</v>
      </c>
      <c r="B3127" t="str">
        <v>Inspecciones</v>
      </c>
      <c r="C3127">
        <v>0</v>
      </c>
      <c r="D3127" t="str">
        <f t="shared" si="53"/>
        <v>1</v>
      </c>
      <c r="E3127" t="s">
        <v>357</v>
      </c>
      <c r="F3127">
        <v>2025</v>
      </c>
    </row>
    <row r="3128" spans="1:6" x14ac:dyDescent="0.3">
      <c r="A3128" t="s">
        <v>370</v>
      </c>
      <c r="B3128" t="str">
        <v>Practicas</v>
      </c>
      <c r="C3128">
        <v>1</v>
      </c>
      <c r="D3128" t="str">
        <f t="shared" si="53"/>
        <v>0</v>
      </c>
      <c r="E3128" t="s">
        <v>357</v>
      </c>
      <c r="F3128">
        <v>2025</v>
      </c>
    </row>
    <row r="3129" spans="1:6" x14ac:dyDescent="0.3">
      <c r="A3129" t="s">
        <v>370</v>
      </c>
      <c r="B3129" t="str">
        <v>Formaciones</v>
      </c>
      <c r="C3129">
        <v>1</v>
      </c>
      <c r="D3129" t="str">
        <f t="shared" si="53"/>
        <v>0</v>
      </c>
      <c r="E3129" t="s">
        <v>357</v>
      </c>
      <c r="F3129">
        <v>2025</v>
      </c>
    </row>
    <row r="3130" spans="1:6" x14ac:dyDescent="0.3">
      <c r="A3130" t="s">
        <v>370</v>
      </c>
      <c r="B3130" t="str" cm="1">
        <f t="array" ref="B3130:B3188">'EPSA IBG'!C9:C67</f>
        <v>SIG-MG-01-RG-02 Matriz DOFA</v>
      </c>
      <c r="C3130" cm="1">
        <f t="array" ref="C3130:C3188">'EPSA IBG'!I9:I67</f>
        <v>0</v>
      </c>
      <c r="D3130" t="str">
        <f t="shared" si="53"/>
        <v>1</v>
      </c>
      <c r="E3130" t="s">
        <v>358</v>
      </c>
      <c r="F3130">
        <v>2025</v>
      </c>
    </row>
    <row r="3131" spans="1:6" x14ac:dyDescent="0.3">
      <c r="A3131" t="s">
        <v>370</v>
      </c>
      <c r="B3131" t="str">
        <v>Matriz de partes interesadas</v>
      </c>
      <c r="C3131">
        <v>1</v>
      </c>
      <c r="D3131" t="str">
        <f t="shared" si="53"/>
        <v>0</v>
      </c>
      <c r="E3131" t="s">
        <v>358</v>
      </c>
      <c r="F3131">
        <v>2025</v>
      </c>
    </row>
    <row r="3132" spans="1:6" x14ac:dyDescent="0.3">
      <c r="A3132" t="s">
        <v>370</v>
      </c>
      <c r="B3132" t="str">
        <v>Matriz de riesgos y oportunidades</v>
      </c>
      <c r="C3132">
        <v>0</v>
      </c>
      <c r="D3132" t="str">
        <f t="shared" si="53"/>
        <v>1</v>
      </c>
      <c r="E3132" t="s">
        <v>358</v>
      </c>
      <c r="F3132">
        <v>2025</v>
      </c>
    </row>
    <row r="3133" spans="1:6" x14ac:dyDescent="0.3">
      <c r="A3133" t="s">
        <v>370</v>
      </c>
      <c r="B3133" t="str">
        <v>Matriz de identificación de aspectos e impactos ambientales</v>
      </c>
      <c r="C3133">
        <v>1</v>
      </c>
      <c r="D3133" t="str">
        <f t="shared" si="53"/>
        <v>0</v>
      </c>
      <c r="E3133" t="s">
        <v>358</v>
      </c>
      <c r="F3133">
        <v>2025</v>
      </c>
    </row>
    <row r="3134" spans="1:6" x14ac:dyDescent="0.3">
      <c r="A3134" t="s">
        <v>370</v>
      </c>
      <c r="B3134" t="str">
        <v>Divulgación de la Matriz de identificación de aspectos e impactos ambientales</v>
      </c>
      <c r="C3134">
        <v>1</v>
      </c>
      <c r="D3134" t="str">
        <f t="shared" si="53"/>
        <v>0</v>
      </c>
      <c r="E3134" t="s">
        <v>358</v>
      </c>
      <c r="F3134">
        <v>2025</v>
      </c>
    </row>
    <row r="3135" spans="1:6" x14ac:dyDescent="0.3">
      <c r="A3135" t="s">
        <v>370</v>
      </c>
      <c r="B3135" t="str">
        <v>Presupuesto para la implementación del Sistema de Gestión Ambiental</v>
      </c>
      <c r="C3135">
        <v>1</v>
      </c>
      <c r="D3135" t="str">
        <f t="shared" si="53"/>
        <v>0</v>
      </c>
      <c r="E3135" t="s">
        <v>358</v>
      </c>
      <c r="F3135">
        <v>2025</v>
      </c>
    </row>
    <row r="3136" spans="1:6" x14ac:dyDescent="0.3">
      <c r="A3136" t="s">
        <v>370</v>
      </c>
      <c r="B3136" t="str">
        <v>Matriz de comunicaciones externas</v>
      </c>
      <c r="C3136">
        <v>1</v>
      </c>
      <c r="D3136" t="str">
        <f t="shared" si="53"/>
        <v>0</v>
      </c>
      <c r="E3136" t="s">
        <v>358</v>
      </c>
      <c r="F3136">
        <v>2025</v>
      </c>
    </row>
    <row r="3137" spans="1:6" x14ac:dyDescent="0.3">
      <c r="A3137" t="s">
        <v>370</v>
      </c>
      <c r="B3137" t="str">
        <v>Verificación de las instalaciones del centro de acopio</v>
      </c>
      <c r="C3137">
        <v>1</v>
      </c>
      <c r="D3137" t="str">
        <f t="shared" si="53"/>
        <v>0</v>
      </c>
      <c r="E3137" t="s">
        <v>358</v>
      </c>
      <c r="F3137">
        <v>2025</v>
      </c>
    </row>
    <row r="3138" spans="1:6" x14ac:dyDescent="0.3">
      <c r="A3138" t="s">
        <v>370</v>
      </c>
      <c r="B3138" t="str">
        <v xml:space="preserve">Aforo de residuos ordinarios </v>
      </c>
      <c r="C3138">
        <v>1</v>
      </c>
      <c r="D3138" t="str">
        <f t="shared" si="53"/>
        <v>0</v>
      </c>
      <c r="E3138" t="s">
        <v>358</v>
      </c>
      <c r="F3138">
        <v>2025</v>
      </c>
    </row>
    <row r="3139" spans="1:6" x14ac:dyDescent="0.3">
      <c r="A3139" t="s">
        <v>370</v>
      </c>
      <c r="B3139" t="str">
        <v>Orden y aseo del centro de acopio</v>
      </c>
      <c r="C3139">
        <v>1</v>
      </c>
      <c r="D3139" t="str">
        <f t="shared" si="53"/>
        <v>0</v>
      </c>
      <c r="E3139" t="s">
        <v>358</v>
      </c>
      <c r="F3139">
        <v>2025</v>
      </c>
    </row>
    <row r="3140" spans="1:6" x14ac:dyDescent="0.3">
      <c r="A3140" t="s">
        <v>370</v>
      </c>
      <c r="B3140" t="str">
        <v>Recolección de residuos aprovechables (SGA-PM-01-RG-02 Venta de material reciclable y/o donación)</v>
      </c>
      <c r="C3140">
        <v>0</v>
      </c>
      <c r="D3140" t="str">
        <f t="shared" si="53"/>
        <v>1</v>
      </c>
      <c r="E3140" t="s">
        <v>358</v>
      </c>
      <c r="F3140">
        <v>2025</v>
      </c>
    </row>
    <row r="3141" spans="1:6" x14ac:dyDescent="0.3">
      <c r="A3141" t="s">
        <v>370</v>
      </c>
      <c r="B3141" t="str">
        <v xml:space="preserve">Licencias de empresas de recolección , transporte y disposición de residuos peligrosos </v>
      </c>
      <c r="C3141">
        <v>0</v>
      </c>
      <c r="D3141" t="str">
        <f t="shared" si="53"/>
        <v>1</v>
      </c>
      <c r="E3141" t="s">
        <v>358</v>
      </c>
      <c r="F3141">
        <v>2025</v>
      </c>
    </row>
    <row r="3142" spans="1:6" x14ac:dyDescent="0.3">
      <c r="A3142" t="s">
        <v>370</v>
      </c>
      <c r="B3142" t="str">
        <v>Recoleccción de residuos peligrosos (SGA-PL-02-RG-01 Entrega y verificación  de residuos peligrosos)</v>
      </c>
      <c r="C3142">
        <v>0</v>
      </c>
      <c r="D3142" t="str">
        <f t="shared" si="53"/>
        <v>1</v>
      </c>
      <c r="E3142" t="s">
        <v>358</v>
      </c>
      <c r="F3142">
        <v>2025</v>
      </c>
    </row>
    <row r="3143" spans="1:6" x14ac:dyDescent="0.3">
      <c r="A3143" t="s">
        <v>370</v>
      </c>
      <c r="B3143" t="str">
        <v>Manifiestos de carga</v>
      </c>
      <c r="C3143">
        <v>0</v>
      </c>
      <c r="D3143" t="str">
        <f t="shared" si="53"/>
        <v>1</v>
      </c>
      <c r="E3143" t="s">
        <v>358</v>
      </c>
      <c r="F3143">
        <v>2025</v>
      </c>
    </row>
    <row r="3144" spans="1:6" x14ac:dyDescent="0.3">
      <c r="A3144" t="s">
        <v>370</v>
      </c>
      <c r="B3144" t="str">
        <v xml:space="preserve">Recolección de aguas residuales de baños portatiles </v>
      </c>
      <c r="C3144">
        <v>0</v>
      </c>
      <c r="D3144" t="str">
        <f t="shared" si="53"/>
        <v>1</v>
      </c>
      <c r="E3144" t="s">
        <v>358</v>
      </c>
      <c r="F3144">
        <v>2025</v>
      </c>
    </row>
    <row r="3145" spans="1:6" x14ac:dyDescent="0.3">
      <c r="A3145" t="s">
        <v>370</v>
      </c>
      <c r="B3145" t="str">
        <v>Actualización del registro SGA-PM-01-RG-01 Control de generación y disposición de residuos</v>
      </c>
      <c r="C3145">
        <v>1</v>
      </c>
      <c r="D3145" t="str">
        <f t="shared" si="53"/>
        <v>0</v>
      </c>
      <c r="E3145" t="s">
        <v>358</v>
      </c>
      <c r="F3145">
        <v>2025</v>
      </c>
    </row>
    <row r="3146" spans="1:6" x14ac:dyDescent="0.3">
      <c r="A3146" t="s">
        <v>370</v>
      </c>
      <c r="B3146" t="str">
        <v xml:space="preserve">Licencias y certificados de disposición final de los talleres que realizan mantenimiento a los vehiculos </v>
      </c>
      <c r="C3146">
        <v>0</v>
      </c>
      <c r="D3146" t="str">
        <f t="shared" si="53"/>
        <v>1</v>
      </c>
      <c r="E3146" t="s">
        <v>358</v>
      </c>
      <c r="F3146">
        <v>2025</v>
      </c>
    </row>
    <row r="3147" spans="1:6" x14ac:dyDescent="0.3">
      <c r="A3147" t="s">
        <v>370</v>
      </c>
      <c r="B3147" t="str">
        <v>Control de plagas (roedores)</v>
      </c>
      <c r="C3147">
        <v>0</v>
      </c>
      <c r="D3147" t="str">
        <f t="shared" si="53"/>
        <v>1</v>
      </c>
      <c r="E3147" t="s">
        <v>358</v>
      </c>
      <c r="F3147">
        <v>2025</v>
      </c>
    </row>
    <row r="3148" spans="1:6" x14ac:dyDescent="0.3">
      <c r="A3148" t="s">
        <v>370</v>
      </c>
      <c r="B3148" t="str">
        <v>Fumigación general (Vectores)</v>
      </c>
      <c r="C3148">
        <v>0</v>
      </c>
      <c r="D3148" t="str">
        <f t="shared" si="53"/>
        <v>1</v>
      </c>
      <c r="E3148" t="s">
        <v>358</v>
      </c>
      <c r="F3148">
        <v>2025</v>
      </c>
    </row>
    <row r="3149" spans="1:6" x14ac:dyDescent="0.3">
      <c r="A3149" t="s">
        <v>370</v>
      </c>
      <c r="B3149" t="str">
        <v>Lavado de tanques</v>
      </c>
      <c r="C3149">
        <v>0</v>
      </c>
      <c r="D3149" t="str">
        <f t="shared" si="53"/>
        <v>1</v>
      </c>
      <c r="E3149" t="s">
        <v>358</v>
      </c>
      <c r="F3149">
        <v>2025</v>
      </c>
    </row>
    <row r="3150" spans="1:6" x14ac:dyDescent="0.3">
      <c r="A3150" t="s">
        <v>370</v>
      </c>
      <c r="B3150" t="str">
        <v>Análisis e informe de agua potable (Laboratorio acreditado por el IDEAM)</v>
      </c>
      <c r="C3150">
        <v>0</v>
      </c>
      <c r="D3150" t="str">
        <f t="shared" si="53"/>
        <v>1</v>
      </c>
      <c r="E3150" t="s">
        <v>358</v>
      </c>
      <c r="F3150">
        <v>2025</v>
      </c>
    </row>
    <row r="3151" spans="1:6" x14ac:dyDescent="0.3">
      <c r="A3151" t="s">
        <v>370</v>
      </c>
      <c r="B3151" t="str">
        <v>Mantenimiento de los filtros de agua de las instalaciones de la sede</v>
      </c>
      <c r="C3151">
        <v>0</v>
      </c>
      <c r="D3151" t="str">
        <f t="shared" si="53"/>
        <v>1</v>
      </c>
      <c r="E3151" t="s">
        <v>358</v>
      </c>
      <c r="F3151">
        <v>2025</v>
      </c>
    </row>
    <row r="3152" spans="1:6" x14ac:dyDescent="0.3">
      <c r="A3152" t="s">
        <v>370</v>
      </c>
      <c r="B3152" t="str">
        <v>Proyectos para la disminuación del impacto ambiental</v>
      </c>
      <c r="C3152">
        <v>0</v>
      </c>
      <c r="D3152" t="str">
        <f t="shared" si="53"/>
        <v>1</v>
      </c>
      <c r="E3152" t="s">
        <v>358</v>
      </c>
      <c r="F3152">
        <v>2025</v>
      </c>
    </row>
    <row r="3153" spans="1:6" x14ac:dyDescent="0.3">
      <c r="A3153" t="s">
        <v>370</v>
      </c>
      <c r="B3153" t="str">
        <v>Campañas de toma de conciencia en el contrato</v>
      </c>
      <c r="C3153">
        <v>0</v>
      </c>
      <c r="D3153" t="str">
        <f t="shared" si="53"/>
        <v>1</v>
      </c>
      <c r="E3153" t="s">
        <v>358</v>
      </c>
      <c r="F3153">
        <v>2025</v>
      </c>
    </row>
    <row r="3154" spans="1:6" x14ac:dyDescent="0.3">
      <c r="A3154" t="s">
        <v>370</v>
      </c>
      <c r="B3154" t="str">
        <v>Charlas o divulgaciones en temas ambientales</v>
      </c>
      <c r="C3154">
        <v>1</v>
      </c>
      <c r="D3154" t="str">
        <f t="shared" si="53"/>
        <v>0</v>
      </c>
      <c r="E3154" t="s">
        <v>358</v>
      </c>
      <c r="F3154">
        <v>2025</v>
      </c>
    </row>
    <row r="3155" spans="1:6" x14ac:dyDescent="0.3">
      <c r="A3155" t="s">
        <v>370</v>
      </c>
      <c r="B3155" t="str">
        <v>Verificación de las revisiones tecnicomecanica de los vehiculos</v>
      </c>
      <c r="C3155">
        <v>0</v>
      </c>
      <c r="D3155" t="str">
        <f t="shared" si="53"/>
        <v>1</v>
      </c>
      <c r="E3155" t="s">
        <v>358</v>
      </c>
      <c r="F3155">
        <v>2025</v>
      </c>
    </row>
    <row r="3156" spans="1:6" x14ac:dyDescent="0.3">
      <c r="A3156" t="s">
        <v>370</v>
      </c>
      <c r="B3156" t="str">
        <v>Verificaciones de las revisiones tecnicomecanicas de las motos</v>
      </c>
      <c r="C3156">
        <v>1</v>
      </c>
      <c r="D3156" t="str">
        <f t="shared" si="53"/>
        <v>0</v>
      </c>
      <c r="E3156" t="s">
        <v>358</v>
      </c>
      <c r="F3156">
        <v>2025</v>
      </c>
    </row>
    <row r="3157" spans="1:6" x14ac:dyDescent="0.3">
      <c r="A3157" t="s">
        <v>370</v>
      </c>
      <c r="B3157" t="str">
        <v>Revisión de la información en la plataforma CAMPRO</v>
      </c>
      <c r="C3157">
        <v>1</v>
      </c>
      <c r="D3157" t="str">
        <f t="shared" si="53"/>
        <v>0</v>
      </c>
      <c r="E3157" t="s">
        <v>358</v>
      </c>
      <c r="F3157">
        <v>2025</v>
      </c>
    </row>
    <row r="3158" spans="1:6" x14ac:dyDescent="0.3">
      <c r="A3158" t="s">
        <v>370</v>
      </c>
      <c r="B3158" t="str">
        <v>Certificación ambiental para la habilitación de centros de diagnostico automotor - CDA</v>
      </c>
      <c r="C3158">
        <v>0</v>
      </c>
      <c r="D3158" t="str">
        <f t="shared" si="53"/>
        <v>1</v>
      </c>
      <c r="E3158" t="s">
        <v>358</v>
      </c>
      <c r="F3158">
        <v>2025</v>
      </c>
    </row>
    <row r="3159" spans="1:6" x14ac:dyDescent="0.3">
      <c r="A3159" t="s">
        <v>370</v>
      </c>
      <c r="B3159" t="str">
        <v>Combustibles</v>
      </c>
      <c r="C3159">
        <v>1</v>
      </c>
      <c r="D3159" t="str">
        <f t="shared" si="53"/>
        <v>0</v>
      </c>
      <c r="E3159" t="s">
        <v>358</v>
      </c>
      <c r="F3159">
        <v>2025</v>
      </c>
    </row>
    <row r="3160" spans="1:6" x14ac:dyDescent="0.3">
      <c r="A3160" t="s">
        <v>370</v>
      </c>
      <c r="B3160" t="str">
        <v>SSL-PM-02-RG-01 Matriz de Identificación sustancia quimica</v>
      </c>
      <c r="C3160">
        <v>1</v>
      </c>
      <c r="D3160" t="str">
        <f t="shared" si="53"/>
        <v>0</v>
      </c>
      <c r="E3160" t="s">
        <v>358</v>
      </c>
      <c r="F3160">
        <v>2025</v>
      </c>
    </row>
    <row r="3161" spans="1:6" x14ac:dyDescent="0.3">
      <c r="A3161" t="s">
        <v>370</v>
      </c>
      <c r="B3161" t="str">
        <v>Matriz de compatibilidad de acuerdo a las sustancias quimicas que se manejan</v>
      </c>
      <c r="C3161">
        <v>0</v>
      </c>
      <c r="D3161" t="str">
        <f t="shared" si="53"/>
        <v>1</v>
      </c>
      <c r="E3161" t="s">
        <v>358</v>
      </c>
      <c r="F3161">
        <v>2025</v>
      </c>
    </row>
    <row r="3162" spans="1:6" x14ac:dyDescent="0.3">
      <c r="A3162" t="s">
        <v>370</v>
      </c>
      <c r="B3162" t="str">
        <v>Verificación del almacenamiento de las sustancias quimicas de acuerdo al Sistema Globalmente Armonizado (Registro fotografico)</v>
      </c>
      <c r="C3162">
        <v>0</v>
      </c>
      <c r="D3162" t="str">
        <f t="shared" si="53"/>
        <v>1</v>
      </c>
      <c r="E3162" t="s">
        <v>358</v>
      </c>
      <c r="F3162">
        <v>2025</v>
      </c>
    </row>
    <row r="3163" spans="1:6" x14ac:dyDescent="0.3">
      <c r="A3163" t="s">
        <v>370</v>
      </c>
      <c r="B3163" t="str">
        <v>SSL-PM-02-RG-02 Etiquetado de las sustancias quimicas en la sede del proyecto (Servicios generales, almacen, TI, entre otras). (Registro fotografico)</v>
      </c>
      <c r="C3163">
        <v>0</v>
      </c>
      <c r="D3163" t="str">
        <f t="shared" si="53"/>
        <v>1</v>
      </c>
      <c r="E3163" t="s">
        <v>358</v>
      </c>
      <c r="F3163">
        <v>2025</v>
      </c>
    </row>
    <row r="3164" spans="1:6" x14ac:dyDescent="0.3">
      <c r="A3164" t="s">
        <v>370</v>
      </c>
      <c r="B3164" t="str">
        <v>Fichas de seguridad que se utilizan en el proyecto (Resolución 773 de 2021 - Decreto 1496 del 2018  y que cumplan de acuerdo a la NTC 4435)</v>
      </c>
      <c r="C3164">
        <v>1</v>
      </c>
      <c r="D3164" t="str">
        <f t="shared" si="53"/>
        <v>0</v>
      </c>
      <c r="E3164" t="s">
        <v>358</v>
      </c>
      <c r="F3164">
        <v>2025</v>
      </c>
    </row>
    <row r="3165" spans="1:6" x14ac:dyDescent="0.3">
      <c r="A3165" t="s">
        <v>370</v>
      </c>
      <c r="B3165" t="str">
        <v xml:space="preserve">SSL-PM-02-RG-02 Etiquetado de las sustancias quimicas en los vehiculos del proyecto  </v>
      </c>
      <c r="C3165">
        <v>0</v>
      </c>
      <c r="D3165" t="str">
        <f t="shared" si="53"/>
        <v>1</v>
      </c>
      <c r="E3165" t="s">
        <v>358</v>
      </c>
      <c r="F3165">
        <v>2025</v>
      </c>
    </row>
    <row r="3166" spans="1:6" x14ac:dyDescent="0.3">
      <c r="A3166" t="s">
        <v>370</v>
      </c>
      <c r="B3166" t="str">
        <v>SSL-PM-02-RG-03 Tarjeta de emergencia (para el transporte de sustancias quimicas)</v>
      </c>
      <c r="C3166">
        <v>0</v>
      </c>
      <c r="D3166" t="str">
        <f t="shared" si="53"/>
        <v>1</v>
      </c>
      <c r="E3166" t="s">
        <v>358</v>
      </c>
      <c r="F3166">
        <v>2025</v>
      </c>
    </row>
    <row r="3167" spans="1:6" x14ac:dyDescent="0.3">
      <c r="A3167" t="s">
        <v>370</v>
      </c>
      <c r="B3167" t="str">
        <v>Cumplimiento al rotulado de los vehiculos que transportan sustancias (Decreto 1609/2002)</v>
      </c>
      <c r="C3167">
        <v>0</v>
      </c>
      <c r="D3167" t="str">
        <f t="shared" si="53"/>
        <v>1</v>
      </c>
      <c r="E3167" t="s">
        <v>358</v>
      </c>
      <c r="F3167">
        <v>2025</v>
      </c>
    </row>
    <row r="3168" spans="1:6" x14ac:dyDescent="0.3">
      <c r="A3168" t="s">
        <v>370</v>
      </c>
      <c r="B3168" t="str">
        <v>SSL-PM-14-RG-05 Guion para el desarrollo del simulacro</v>
      </c>
      <c r="C3168">
        <v>1</v>
      </c>
      <c r="D3168" t="str">
        <f t="shared" si="53"/>
        <v>0</v>
      </c>
      <c r="E3168" t="s">
        <v>358</v>
      </c>
      <c r="F3168">
        <v>2025</v>
      </c>
    </row>
    <row r="3169" spans="1:6" x14ac:dyDescent="0.3">
      <c r="A3169" t="s">
        <v>370</v>
      </c>
      <c r="B3169" t="str">
        <v>SGA-PR-02-RG-03 Informe de simulacro de emergencias ambientales.</v>
      </c>
      <c r="C3169">
        <v>1</v>
      </c>
      <c r="D3169" t="str">
        <f t="shared" si="53"/>
        <v>0</v>
      </c>
      <c r="E3169" t="s">
        <v>358</v>
      </c>
      <c r="F3169">
        <v>2025</v>
      </c>
    </row>
    <row r="3170" spans="1:6" x14ac:dyDescent="0.3">
      <c r="A3170" t="s">
        <v>370</v>
      </c>
      <c r="B3170" t="str">
        <v>Documento donde se establece los PONS aplicables al contrato</v>
      </c>
      <c r="C3170">
        <v>1</v>
      </c>
      <c r="D3170" t="str">
        <f t="shared" si="53"/>
        <v>0</v>
      </c>
      <c r="E3170" t="s">
        <v>358</v>
      </c>
      <c r="F3170">
        <v>2025</v>
      </c>
    </row>
    <row r="3171" spans="1:6" x14ac:dyDescent="0.3">
      <c r="A3171" t="s">
        <v>370</v>
      </c>
      <c r="B3171" t="str">
        <v>SGA-PR-02-RG-02 Investigación de causalidad de emergencias ambientales</v>
      </c>
      <c r="C3171">
        <v>0</v>
      </c>
      <c r="D3171" t="str">
        <f t="shared" si="53"/>
        <v>1</v>
      </c>
      <c r="E3171" t="s">
        <v>358</v>
      </c>
      <c r="F3171">
        <v>2025</v>
      </c>
    </row>
    <row r="3172" spans="1:6" x14ac:dyDescent="0.3">
      <c r="A3172" t="s">
        <v>370</v>
      </c>
      <c r="B3172" t="str">
        <v>SGA-PR-02-RG-04 Base de incidentes ambientales</v>
      </c>
      <c r="C3172">
        <v>0</v>
      </c>
      <c r="D3172" t="str">
        <f t="shared" si="53"/>
        <v>1</v>
      </c>
      <c r="E3172" t="s">
        <v>358</v>
      </c>
      <c r="F3172">
        <v>2025</v>
      </c>
    </row>
    <row r="3173" spans="1:6" x14ac:dyDescent="0.3">
      <c r="A3173" t="s">
        <v>370</v>
      </c>
      <c r="B3173" t="str">
        <v>Inducción y reinducción</v>
      </c>
      <c r="C3173">
        <v>0</v>
      </c>
      <c r="D3173" t="str">
        <f t="shared" ref="D3173:D3233" si="54">IF(C3173=1,"0","1")</f>
        <v>1</v>
      </c>
      <c r="E3173" t="s">
        <v>358</v>
      </c>
      <c r="F3173">
        <v>2025</v>
      </c>
    </row>
    <row r="3174" spans="1:6" x14ac:dyDescent="0.3">
      <c r="A3174" t="s">
        <v>370</v>
      </c>
      <c r="B3174" t="str">
        <v>Inspecciones ambiental en terreno</v>
      </c>
      <c r="C3174">
        <v>1</v>
      </c>
      <c r="D3174" t="str">
        <f t="shared" si="54"/>
        <v>0</v>
      </c>
      <c r="E3174" t="s">
        <v>358</v>
      </c>
      <c r="F3174">
        <v>2025</v>
      </c>
    </row>
    <row r="3175" spans="1:6" x14ac:dyDescent="0.3">
      <c r="A3175" t="s">
        <v>370</v>
      </c>
      <c r="B3175" t="str">
        <v>Inspecciones de kit de derrames</v>
      </c>
      <c r="C3175">
        <v>1</v>
      </c>
      <c r="D3175" t="str">
        <f t="shared" si="54"/>
        <v>0</v>
      </c>
      <c r="E3175" t="s">
        <v>358</v>
      </c>
      <c r="F3175">
        <v>2025</v>
      </c>
    </row>
    <row r="3176" spans="1:6" x14ac:dyDescent="0.3">
      <c r="A3176" t="s">
        <v>370</v>
      </c>
      <c r="B3176" t="str">
        <v>Inspecciones localivas ambientales</v>
      </c>
      <c r="C3176">
        <v>1</v>
      </c>
      <c r="D3176" t="str">
        <f t="shared" si="54"/>
        <v>0</v>
      </c>
      <c r="E3176" t="s">
        <v>358</v>
      </c>
      <c r="F3176">
        <v>2025</v>
      </c>
    </row>
    <row r="3177" spans="1:6" x14ac:dyDescent="0.3">
      <c r="A3177" t="s">
        <v>370</v>
      </c>
      <c r="B3177" t="str">
        <v>Informe del desempeño ambiental del contrato (Indicadores, practicas sostenibles, hallazgos, entre otros)</v>
      </c>
      <c r="C3177">
        <v>1</v>
      </c>
      <c r="D3177" t="str">
        <f t="shared" si="54"/>
        <v>0</v>
      </c>
      <c r="E3177" t="s">
        <v>358</v>
      </c>
      <c r="F3177">
        <v>2025</v>
      </c>
    </row>
    <row r="3178" spans="1:6" x14ac:dyDescent="0.3">
      <c r="A3178" t="s">
        <v>370</v>
      </c>
      <c r="B3178" t="str">
        <v>Comunicación del desempeño ambiental a colaboradores</v>
      </c>
      <c r="C3178">
        <v>0</v>
      </c>
      <c r="D3178" t="str">
        <f t="shared" si="54"/>
        <v>1</v>
      </c>
      <c r="E3178" t="s">
        <v>358</v>
      </c>
      <c r="F3178">
        <v>2025</v>
      </c>
    </row>
    <row r="3179" spans="1:6" x14ac:dyDescent="0.3">
      <c r="A3179" t="s">
        <v>370</v>
      </c>
      <c r="B3179" t="str">
        <v>SGA-PL-01-RG-05 Lista de chequeo de cumplimiento ambiental de proveedores (Sustancias quimicas, Saneamiento básico, Residuos peligrosos, RCD, CDA, Estaciones de servicio, Laboratorios - Cromatografia; entre otros)</v>
      </c>
      <c r="C3179">
        <v>0</v>
      </c>
      <c r="D3179" t="str">
        <f t="shared" si="54"/>
        <v>1</v>
      </c>
      <c r="E3179" t="s">
        <v>358</v>
      </c>
      <c r="F3179">
        <v>2025</v>
      </c>
    </row>
    <row r="3180" spans="1:6" x14ac:dyDescent="0.3">
      <c r="A3180" t="s">
        <v>370</v>
      </c>
      <c r="B3180" t="str">
        <v>Soportes del cumplimiento ambiental de cada proveedor</v>
      </c>
      <c r="C3180">
        <v>0</v>
      </c>
      <c r="D3180" t="str">
        <f t="shared" si="54"/>
        <v>1</v>
      </c>
      <c r="E3180" t="s">
        <v>358</v>
      </c>
      <c r="F3180">
        <v>2025</v>
      </c>
    </row>
    <row r="3181" spans="1:6" x14ac:dyDescent="0.3">
      <c r="A3181" t="s">
        <v>370</v>
      </c>
      <c r="B3181" t="str">
        <v>Seguimiento y Control Acciones Correctivas y Oportunidades de Mejora</v>
      </c>
      <c r="C3181">
        <v>0</v>
      </c>
      <c r="D3181" t="str">
        <f t="shared" si="54"/>
        <v>1</v>
      </c>
      <c r="E3181" t="s">
        <v>358</v>
      </c>
      <c r="F3181">
        <v>2025</v>
      </c>
    </row>
    <row r="3182" spans="1:6" x14ac:dyDescent="0.3">
      <c r="A3182" t="s">
        <v>370</v>
      </c>
      <c r="B3182" t="str">
        <v>Evidencias de cierre de hallazgo</v>
      </c>
      <c r="C3182">
        <v>0</v>
      </c>
      <c r="D3182" t="str">
        <f t="shared" si="54"/>
        <v>1</v>
      </c>
      <c r="E3182" t="s">
        <v>358</v>
      </c>
      <c r="F3182">
        <v>2025</v>
      </c>
    </row>
    <row r="3183" spans="1:6" x14ac:dyDescent="0.3">
      <c r="A3183" t="s">
        <v>370</v>
      </c>
      <c r="B3183" t="str">
        <v>Residuos</v>
      </c>
      <c r="C3183">
        <v>1</v>
      </c>
      <c r="D3183" t="str">
        <f t="shared" si="54"/>
        <v>0</v>
      </c>
      <c r="E3183" t="s">
        <v>358</v>
      </c>
      <c r="F3183">
        <v>2025</v>
      </c>
    </row>
    <row r="3184" spans="1:6" x14ac:dyDescent="0.3">
      <c r="A3184" t="s">
        <v>370</v>
      </c>
      <c r="B3184" t="str">
        <v>Emisiones y combustible</v>
      </c>
      <c r="C3184">
        <v>1</v>
      </c>
      <c r="D3184" t="str">
        <f t="shared" si="54"/>
        <v>0</v>
      </c>
      <c r="E3184" t="s">
        <v>358</v>
      </c>
      <c r="F3184">
        <v>2025</v>
      </c>
    </row>
    <row r="3185" spans="1:6" x14ac:dyDescent="0.3">
      <c r="A3185" t="s">
        <v>370</v>
      </c>
      <c r="B3185" t="str">
        <v>Saneamiento básico</v>
      </c>
      <c r="C3185">
        <v>1</v>
      </c>
      <c r="D3185" t="str">
        <f t="shared" si="54"/>
        <v>0</v>
      </c>
      <c r="E3185" t="s">
        <v>358</v>
      </c>
      <c r="F3185">
        <v>2025</v>
      </c>
    </row>
    <row r="3186" spans="1:6" x14ac:dyDescent="0.3">
      <c r="A3186" t="s">
        <v>370</v>
      </c>
      <c r="B3186" t="str">
        <v>Inspecciones</v>
      </c>
      <c r="C3186">
        <v>0</v>
      </c>
      <c r="D3186" t="str">
        <f t="shared" si="54"/>
        <v>1</v>
      </c>
      <c r="E3186" t="s">
        <v>358</v>
      </c>
      <c r="F3186">
        <v>2025</v>
      </c>
    </row>
    <row r="3187" spans="1:6" x14ac:dyDescent="0.3">
      <c r="A3187" t="s">
        <v>370</v>
      </c>
      <c r="B3187" t="str">
        <v>Practicas</v>
      </c>
      <c r="C3187">
        <v>1</v>
      </c>
      <c r="D3187" t="str">
        <f t="shared" si="54"/>
        <v>0</v>
      </c>
      <c r="E3187" t="s">
        <v>358</v>
      </c>
      <c r="F3187">
        <v>2025</v>
      </c>
    </row>
    <row r="3188" spans="1:6" x14ac:dyDescent="0.3">
      <c r="A3188" t="s">
        <v>370</v>
      </c>
      <c r="B3188" t="str">
        <v>Formaciones</v>
      </c>
      <c r="C3188">
        <v>1</v>
      </c>
      <c r="D3188" t="str">
        <f t="shared" si="54"/>
        <v>0</v>
      </c>
      <c r="E3188" t="s">
        <v>358</v>
      </c>
      <c r="F3188">
        <v>2025</v>
      </c>
    </row>
    <row r="3189" spans="1:6" x14ac:dyDescent="0.3">
      <c r="A3189" t="s">
        <v>370</v>
      </c>
      <c r="B3189" t="str" cm="1">
        <f t="array" ref="B3189:B3247">'EPSA IBG'!C9:C67</f>
        <v>SIG-MG-01-RG-02 Matriz DOFA</v>
      </c>
      <c r="C3189" cm="1">
        <f t="array" ref="C3189:C3247">'EPSA IBG'!J9:J67</f>
        <v>0</v>
      </c>
      <c r="D3189" t="str">
        <f t="shared" si="54"/>
        <v>1</v>
      </c>
      <c r="E3189" t="s">
        <v>359</v>
      </c>
      <c r="F3189">
        <v>2025</v>
      </c>
    </row>
    <row r="3190" spans="1:6" x14ac:dyDescent="0.3">
      <c r="A3190" t="s">
        <v>370</v>
      </c>
      <c r="B3190" t="str">
        <v>Matriz de partes interesadas</v>
      </c>
      <c r="C3190">
        <v>1</v>
      </c>
      <c r="D3190" t="str">
        <f t="shared" si="54"/>
        <v>0</v>
      </c>
      <c r="E3190" t="s">
        <v>359</v>
      </c>
      <c r="F3190">
        <v>2025</v>
      </c>
    </row>
    <row r="3191" spans="1:6" x14ac:dyDescent="0.3">
      <c r="A3191" t="s">
        <v>370</v>
      </c>
      <c r="B3191" t="str">
        <v>Matriz de riesgos y oportunidades</v>
      </c>
      <c r="C3191">
        <v>0</v>
      </c>
      <c r="D3191" t="str">
        <f t="shared" si="54"/>
        <v>1</v>
      </c>
      <c r="E3191" t="s">
        <v>359</v>
      </c>
      <c r="F3191">
        <v>2025</v>
      </c>
    </row>
    <row r="3192" spans="1:6" x14ac:dyDescent="0.3">
      <c r="A3192" t="s">
        <v>370</v>
      </c>
      <c r="B3192" t="str">
        <v>Matriz de identificación de aspectos e impactos ambientales</v>
      </c>
      <c r="C3192">
        <v>1</v>
      </c>
      <c r="D3192" t="str">
        <f t="shared" si="54"/>
        <v>0</v>
      </c>
      <c r="E3192" t="s">
        <v>359</v>
      </c>
      <c r="F3192">
        <v>2025</v>
      </c>
    </row>
    <row r="3193" spans="1:6" x14ac:dyDescent="0.3">
      <c r="A3193" t="s">
        <v>370</v>
      </c>
      <c r="B3193" t="str">
        <v>Divulgación de la Matriz de identificación de aspectos e impactos ambientales</v>
      </c>
      <c r="C3193">
        <v>1</v>
      </c>
      <c r="D3193" t="str">
        <f t="shared" si="54"/>
        <v>0</v>
      </c>
      <c r="E3193" t="s">
        <v>359</v>
      </c>
      <c r="F3193">
        <v>2025</v>
      </c>
    </row>
    <row r="3194" spans="1:6" x14ac:dyDescent="0.3">
      <c r="A3194" t="s">
        <v>370</v>
      </c>
      <c r="B3194" t="str">
        <v>Presupuesto para la implementación del Sistema de Gestión Ambiental</v>
      </c>
      <c r="C3194">
        <v>1</v>
      </c>
      <c r="D3194" t="str">
        <f t="shared" si="54"/>
        <v>0</v>
      </c>
      <c r="E3194" t="s">
        <v>359</v>
      </c>
      <c r="F3194">
        <v>2025</v>
      </c>
    </row>
    <row r="3195" spans="1:6" x14ac:dyDescent="0.3">
      <c r="A3195" t="s">
        <v>370</v>
      </c>
      <c r="B3195" t="str">
        <v>Matriz de comunicaciones externas</v>
      </c>
      <c r="C3195">
        <v>1</v>
      </c>
      <c r="D3195" t="str">
        <f t="shared" si="54"/>
        <v>0</v>
      </c>
      <c r="E3195" t="s">
        <v>359</v>
      </c>
      <c r="F3195">
        <v>2025</v>
      </c>
    </row>
    <row r="3196" spans="1:6" x14ac:dyDescent="0.3">
      <c r="A3196" t="s">
        <v>370</v>
      </c>
      <c r="B3196" t="str">
        <v>Verificación de las instalaciones del centro de acopio</v>
      </c>
      <c r="C3196">
        <v>1</v>
      </c>
      <c r="D3196" t="str">
        <f t="shared" si="54"/>
        <v>0</v>
      </c>
      <c r="E3196" t="s">
        <v>359</v>
      </c>
      <c r="F3196">
        <v>2025</v>
      </c>
    </row>
    <row r="3197" spans="1:6" x14ac:dyDescent="0.3">
      <c r="A3197" t="s">
        <v>370</v>
      </c>
      <c r="B3197" t="str">
        <v xml:space="preserve">Aforo de residuos ordinarios </v>
      </c>
      <c r="C3197">
        <v>1</v>
      </c>
      <c r="D3197" t="str">
        <f t="shared" si="54"/>
        <v>0</v>
      </c>
      <c r="E3197" t="s">
        <v>359</v>
      </c>
      <c r="F3197">
        <v>2025</v>
      </c>
    </row>
    <row r="3198" spans="1:6" x14ac:dyDescent="0.3">
      <c r="A3198" t="s">
        <v>370</v>
      </c>
      <c r="B3198" t="str">
        <v>Orden y aseo del centro de acopio</v>
      </c>
      <c r="C3198">
        <v>1</v>
      </c>
      <c r="D3198" t="str">
        <f t="shared" si="54"/>
        <v>0</v>
      </c>
      <c r="E3198" t="s">
        <v>359</v>
      </c>
      <c r="F3198">
        <v>2025</v>
      </c>
    </row>
    <row r="3199" spans="1:6" x14ac:dyDescent="0.3">
      <c r="A3199" t="s">
        <v>370</v>
      </c>
      <c r="B3199" t="str">
        <v>Recolección de residuos aprovechables (SGA-PM-01-RG-02 Venta de material reciclable y/o donación)</v>
      </c>
      <c r="C3199">
        <v>0</v>
      </c>
      <c r="D3199" t="str">
        <f t="shared" si="54"/>
        <v>1</v>
      </c>
      <c r="E3199" t="s">
        <v>359</v>
      </c>
      <c r="F3199">
        <v>2025</v>
      </c>
    </row>
    <row r="3200" spans="1:6" x14ac:dyDescent="0.3">
      <c r="A3200" t="s">
        <v>370</v>
      </c>
      <c r="B3200" t="str">
        <v xml:space="preserve">Licencias de empresas de recolección , transporte y disposición de residuos peligrosos </v>
      </c>
      <c r="C3200">
        <v>0</v>
      </c>
      <c r="D3200" t="str">
        <f t="shared" si="54"/>
        <v>1</v>
      </c>
      <c r="E3200" t="s">
        <v>359</v>
      </c>
      <c r="F3200">
        <v>2025</v>
      </c>
    </row>
    <row r="3201" spans="1:6" x14ac:dyDescent="0.3">
      <c r="A3201" t="s">
        <v>370</v>
      </c>
      <c r="B3201" t="str">
        <v>Recoleccción de residuos peligrosos (SGA-PL-02-RG-01 Entrega y verificación  de residuos peligrosos)</v>
      </c>
      <c r="C3201">
        <v>0</v>
      </c>
      <c r="D3201" t="str">
        <f t="shared" si="54"/>
        <v>1</v>
      </c>
      <c r="E3201" t="s">
        <v>359</v>
      </c>
      <c r="F3201">
        <v>2025</v>
      </c>
    </row>
    <row r="3202" spans="1:6" x14ac:dyDescent="0.3">
      <c r="A3202" t="s">
        <v>370</v>
      </c>
      <c r="B3202" t="str">
        <v>Manifiestos de carga</v>
      </c>
      <c r="C3202">
        <v>0</v>
      </c>
      <c r="D3202" t="str">
        <f t="shared" si="54"/>
        <v>1</v>
      </c>
      <c r="E3202" t="s">
        <v>359</v>
      </c>
      <c r="F3202">
        <v>2025</v>
      </c>
    </row>
    <row r="3203" spans="1:6" x14ac:dyDescent="0.3">
      <c r="A3203" t="s">
        <v>370</v>
      </c>
      <c r="B3203" t="str">
        <v xml:space="preserve">Recolección de aguas residuales de baños portatiles </v>
      </c>
      <c r="C3203">
        <v>0</v>
      </c>
      <c r="D3203" t="str">
        <f t="shared" si="54"/>
        <v>1</v>
      </c>
      <c r="E3203" t="s">
        <v>359</v>
      </c>
      <c r="F3203">
        <v>2025</v>
      </c>
    </row>
    <row r="3204" spans="1:6" x14ac:dyDescent="0.3">
      <c r="A3204" t="s">
        <v>370</v>
      </c>
      <c r="B3204" t="str">
        <v>Actualización del registro SGA-PM-01-RG-01 Control de generación y disposición de residuos</v>
      </c>
      <c r="C3204">
        <v>1</v>
      </c>
      <c r="D3204" t="str">
        <f t="shared" si="54"/>
        <v>0</v>
      </c>
      <c r="E3204" t="s">
        <v>359</v>
      </c>
      <c r="F3204">
        <v>2025</v>
      </c>
    </row>
    <row r="3205" spans="1:6" x14ac:dyDescent="0.3">
      <c r="A3205" t="s">
        <v>370</v>
      </c>
      <c r="B3205" t="str">
        <v xml:space="preserve">Licencias y certificados de disposición final de los talleres que realizan mantenimiento a los vehiculos </v>
      </c>
      <c r="C3205">
        <v>0</v>
      </c>
      <c r="D3205" t="str">
        <f t="shared" si="54"/>
        <v>1</v>
      </c>
      <c r="E3205" t="s">
        <v>359</v>
      </c>
      <c r="F3205">
        <v>2025</v>
      </c>
    </row>
    <row r="3206" spans="1:6" x14ac:dyDescent="0.3">
      <c r="A3206" t="s">
        <v>370</v>
      </c>
      <c r="B3206" t="str">
        <v>Control de plagas (roedores)</v>
      </c>
      <c r="C3206">
        <v>0</v>
      </c>
      <c r="D3206" t="str">
        <f t="shared" si="54"/>
        <v>1</v>
      </c>
      <c r="E3206" t="s">
        <v>359</v>
      </c>
      <c r="F3206">
        <v>2025</v>
      </c>
    </row>
    <row r="3207" spans="1:6" x14ac:dyDescent="0.3">
      <c r="A3207" t="s">
        <v>370</v>
      </c>
      <c r="B3207" t="str">
        <v>Fumigación general (Vectores)</v>
      </c>
      <c r="C3207">
        <v>0</v>
      </c>
      <c r="D3207" t="str">
        <f t="shared" si="54"/>
        <v>1</v>
      </c>
      <c r="E3207" t="s">
        <v>359</v>
      </c>
      <c r="F3207">
        <v>2025</v>
      </c>
    </row>
    <row r="3208" spans="1:6" x14ac:dyDescent="0.3">
      <c r="A3208" t="s">
        <v>370</v>
      </c>
      <c r="B3208" t="str">
        <v>Lavado de tanques</v>
      </c>
      <c r="C3208">
        <v>0</v>
      </c>
      <c r="D3208" t="str">
        <f t="shared" si="54"/>
        <v>1</v>
      </c>
      <c r="E3208" t="s">
        <v>359</v>
      </c>
      <c r="F3208">
        <v>2025</v>
      </c>
    </row>
    <row r="3209" spans="1:6" x14ac:dyDescent="0.3">
      <c r="A3209" t="s">
        <v>370</v>
      </c>
      <c r="B3209" t="str">
        <v>Análisis e informe de agua potable (Laboratorio acreditado por el IDEAM)</v>
      </c>
      <c r="C3209">
        <v>0</v>
      </c>
      <c r="D3209" t="str">
        <f t="shared" si="54"/>
        <v>1</v>
      </c>
      <c r="E3209" t="s">
        <v>359</v>
      </c>
      <c r="F3209">
        <v>2025</v>
      </c>
    </row>
    <row r="3210" spans="1:6" x14ac:dyDescent="0.3">
      <c r="A3210" t="s">
        <v>370</v>
      </c>
      <c r="B3210" t="str">
        <v>Mantenimiento de los filtros de agua de las instalaciones de la sede</v>
      </c>
      <c r="C3210">
        <v>0</v>
      </c>
      <c r="D3210" t="str">
        <f t="shared" si="54"/>
        <v>1</v>
      </c>
      <c r="E3210" t="s">
        <v>359</v>
      </c>
      <c r="F3210">
        <v>2025</v>
      </c>
    </row>
    <row r="3211" spans="1:6" x14ac:dyDescent="0.3">
      <c r="A3211" t="s">
        <v>370</v>
      </c>
      <c r="B3211" t="str">
        <v>Proyectos para la disminuación del impacto ambiental</v>
      </c>
      <c r="C3211">
        <v>0</v>
      </c>
      <c r="D3211" t="str">
        <f t="shared" si="54"/>
        <v>1</v>
      </c>
      <c r="E3211" t="s">
        <v>359</v>
      </c>
      <c r="F3211">
        <v>2025</v>
      </c>
    </row>
    <row r="3212" spans="1:6" x14ac:dyDescent="0.3">
      <c r="A3212" t="s">
        <v>370</v>
      </c>
      <c r="B3212" t="str">
        <v>Campañas de toma de conciencia en el contrato</v>
      </c>
      <c r="C3212">
        <v>0</v>
      </c>
      <c r="D3212" t="str">
        <f t="shared" si="54"/>
        <v>1</v>
      </c>
      <c r="E3212" t="s">
        <v>359</v>
      </c>
      <c r="F3212">
        <v>2025</v>
      </c>
    </row>
    <row r="3213" spans="1:6" x14ac:dyDescent="0.3">
      <c r="A3213" t="s">
        <v>370</v>
      </c>
      <c r="B3213" t="str">
        <v>Charlas o divulgaciones en temas ambientales</v>
      </c>
      <c r="C3213">
        <v>1</v>
      </c>
      <c r="D3213" t="str">
        <f t="shared" si="54"/>
        <v>0</v>
      </c>
      <c r="E3213" t="s">
        <v>359</v>
      </c>
      <c r="F3213">
        <v>2025</v>
      </c>
    </row>
    <row r="3214" spans="1:6" x14ac:dyDescent="0.3">
      <c r="A3214" t="s">
        <v>370</v>
      </c>
      <c r="B3214" t="str">
        <v>Verificación de las revisiones tecnicomecanica de los vehiculos</v>
      </c>
      <c r="C3214">
        <v>1</v>
      </c>
      <c r="D3214" t="str">
        <f t="shared" si="54"/>
        <v>0</v>
      </c>
      <c r="E3214" t="s">
        <v>359</v>
      </c>
      <c r="F3214">
        <v>2025</v>
      </c>
    </row>
    <row r="3215" spans="1:6" x14ac:dyDescent="0.3">
      <c r="A3215" t="s">
        <v>370</v>
      </c>
      <c r="B3215" t="str">
        <v>Verificaciones de las revisiones tecnicomecanicas de las motos</v>
      </c>
      <c r="C3215">
        <v>1</v>
      </c>
      <c r="D3215" t="str">
        <f t="shared" si="54"/>
        <v>0</v>
      </c>
      <c r="E3215" t="s">
        <v>359</v>
      </c>
      <c r="F3215">
        <v>2025</v>
      </c>
    </row>
    <row r="3216" spans="1:6" x14ac:dyDescent="0.3">
      <c r="A3216" t="s">
        <v>370</v>
      </c>
      <c r="B3216" t="str">
        <v>Revisión de la información en la plataforma CAMPRO</v>
      </c>
      <c r="C3216">
        <v>1</v>
      </c>
      <c r="D3216" t="str">
        <f t="shared" si="54"/>
        <v>0</v>
      </c>
      <c r="E3216" t="s">
        <v>359</v>
      </c>
      <c r="F3216">
        <v>2025</v>
      </c>
    </row>
    <row r="3217" spans="1:6" x14ac:dyDescent="0.3">
      <c r="A3217" t="s">
        <v>370</v>
      </c>
      <c r="B3217" t="str">
        <v>Certificación ambiental para la habilitación de centros de diagnostico automotor - CDA</v>
      </c>
      <c r="C3217">
        <v>0</v>
      </c>
      <c r="D3217" t="str">
        <f t="shared" si="54"/>
        <v>1</v>
      </c>
      <c r="E3217" t="s">
        <v>359</v>
      </c>
      <c r="F3217">
        <v>2025</v>
      </c>
    </row>
    <row r="3218" spans="1:6" x14ac:dyDescent="0.3">
      <c r="A3218" t="s">
        <v>370</v>
      </c>
      <c r="B3218" t="str">
        <v>Combustibles</v>
      </c>
      <c r="C3218">
        <v>1</v>
      </c>
      <c r="D3218" t="str">
        <f t="shared" si="54"/>
        <v>0</v>
      </c>
      <c r="E3218" t="s">
        <v>359</v>
      </c>
      <c r="F3218">
        <v>2025</v>
      </c>
    </row>
    <row r="3219" spans="1:6" x14ac:dyDescent="0.3">
      <c r="A3219" t="s">
        <v>370</v>
      </c>
      <c r="B3219" t="str">
        <v>SSL-PM-02-RG-01 Matriz de Identificación sustancia quimica</v>
      </c>
      <c r="C3219">
        <v>1</v>
      </c>
      <c r="D3219" t="str">
        <f t="shared" si="54"/>
        <v>0</v>
      </c>
      <c r="E3219" t="s">
        <v>359</v>
      </c>
      <c r="F3219">
        <v>2025</v>
      </c>
    </row>
    <row r="3220" spans="1:6" x14ac:dyDescent="0.3">
      <c r="A3220" t="s">
        <v>370</v>
      </c>
      <c r="B3220" t="str">
        <v>Matriz de compatibilidad de acuerdo a las sustancias quimicas que se manejan</v>
      </c>
      <c r="C3220">
        <v>0</v>
      </c>
      <c r="D3220" t="str">
        <f t="shared" si="54"/>
        <v>1</v>
      </c>
      <c r="E3220" t="s">
        <v>359</v>
      </c>
      <c r="F3220">
        <v>2025</v>
      </c>
    </row>
    <row r="3221" spans="1:6" x14ac:dyDescent="0.3">
      <c r="A3221" t="s">
        <v>370</v>
      </c>
      <c r="B3221" t="str">
        <v>Verificación del almacenamiento de las sustancias quimicas de acuerdo al Sistema Globalmente Armonizado (Registro fotografico)</v>
      </c>
      <c r="C3221">
        <v>0</v>
      </c>
      <c r="D3221" t="str">
        <f t="shared" si="54"/>
        <v>1</v>
      </c>
      <c r="E3221" t="s">
        <v>359</v>
      </c>
      <c r="F3221">
        <v>2025</v>
      </c>
    </row>
    <row r="3222" spans="1:6" x14ac:dyDescent="0.3">
      <c r="A3222" t="s">
        <v>370</v>
      </c>
      <c r="B3222" t="str">
        <v>SSL-PM-02-RG-02 Etiquetado de las sustancias quimicas en la sede del proyecto (Servicios generales, almacen, TI, entre otras). (Registro fotografico)</v>
      </c>
      <c r="C3222">
        <v>0</v>
      </c>
      <c r="D3222" t="str">
        <f t="shared" si="54"/>
        <v>1</v>
      </c>
      <c r="E3222" t="s">
        <v>359</v>
      </c>
      <c r="F3222">
        <v>2025</v>
      </c>
    </row>
    <row r="3223" spans="1:6" x14ac:dyDescent="0.3">
      <c r="A3223" t="s">
        <v>370</v>
      </c>
      <c r="B3223" t="str">
        <v>Fichas de seguridad que se utilizan en el proyecto (Resolución 773 de 2021 - Decreto 1496 del 2018  y que cumplan de acuerdo a la NTC 4435)</v>
      </c>
      <c r="C3223">
        <v>1</v>
      </c>
      <c r="D3223" t="str">
        <f t="shared" si="54"/>
        <v>0</v>
      </c>
      <c r="E3223" t="s">
        <v>359</v>
      </c>
      <c r="F3223">
        <v>2025</v>
      </c>
    </row>
    <row r="3224" spans="1:6" x14ac:dyDescent="0.3">
      <c r="A3224" t="s">
        <v>370</v>
      </c>
      <c r="B3224" t="str">
        <v xml:space="preserve">SSL-PM-02-RG-02 Etiquetado de las sustancias quimicas en los vehiculos del proyecto  </v>
      </c>
      <c r="C3224">
        <v>0</v>
      </c>
      <c r="D3224" t="str">
        <f t="shared" si="54"/>
        <v>1</v>
      </c>
      <c r="E3224" t="s">
        <v>359</v>
      </c>
      <c r="F3224">
        <v>2025</v>
      </c>
    </row>
    <row r="3225" spans="1:6" x14ac:dyDescent="0.3">
      <c r="A3225" t="s">
        <v>370</v>
      </c>
      <c r="B3225" t="str">
        <v>SSL-PM-02-RG-03 Tarjeta de emergencia (para el transporte de sustancias quimicas)</v>
      </c>
      <c r="C3225">
        <v>0</v>
      </c>
      <c r="D3225" t="str">
        <f t="shared" si="54"/>
        <v>1</v>
      </c>
      <c r="E3225" t="s">
        <v>359</v>
      </c>
      <c r="F3225">
        <v>2025</v>
      </c>
    </row>
    <row r="3226" spans="1:6" x14ac:dyDescent="0.3">
      <c r="A3226" t="s">
        <v>370</v>
      </c>
      <c r="B3226" t="str">
        <v>Cumplimiento al rotulado de los vehiculos que transportan sustancias (Decreto 1609/2002)</v>
      </c>
      <c r="C3226">
        <v>0</v>
      </c>
      <c r="D3226" t="str">
        <f t="shared" si="54"/>
        <v>1</v>
      </c>
      <c r="E3226" t="s">
        <v>359</v>
      </c>
      <c r="F3226">
        <v>2025</v>
      </c>
    </row>
    <row r="3227" spans="1:6" x14ac:dyDescent="0.3">
      <c r="A3227" t="s">
        <v>370</v>
      </c>
      <c r="B3227" t="str">
        <v>SSL-PM-14-RG-05 Guion para el desarrollo del simulacro</v>
      </c>
      <c r="C3227">
        <v>0</v>
      </c>
      <c r="D3227" t="str">
        <f t="shared" si="54"/>
        <v>1</v>
      </c>
      <c r="E3227" t="s">
        <v>359</v>
      </c>
      <c r="F3227">
        <v>2025</v>
      </c>
    </row>
    <row r="3228" spans="1:6" x14ac:dyDescent="0.3">
      <c r="A3228" t="s">
        <v>370</v>
      </c>
      <c r="B3228" t="str">
        <v>SGA-PR-02-RG-03 Informe de simulacro de emergencias ambientales.</v>
      </c>
      <c r="C3228">
        <v>0</v>
      </c>
      <c r="D3228" t="str">
        <f t="shared" si="54"/>
        <v>1</v>
      </c>
      <c r="E3228" t="s">
        <v>359</v>
      </c>
      <c r="F3228">
        <v>2025</v>
      </c>
    </row>
    <row r="3229" spans="1:6" x14ac:dyDescent="0.3">
      <c r="A3229" t="s">
        <v>370</v>
      </c>
      <c r="B3229" t="str">
        <v>Documento donde se establece los PONS aplicables al contrato</v>
      </c>
      <c r="C3229">
        <v>0</v>
      </c>
      <c r="D3229" t="str">
        <f t="shared" si="54"/>
        <v>1</v>
      </c>
      <c r="E3229" t="s">
        <v>359</v>
      </c>
      <c r="F3229">
        <v>2025</v>
      </c>
    </row>
    <row r="3230" spans="1:6" x14ac:dyDescent="0.3">
      <c r="A3230" t="s">
        <v>370</v>
      </c>
      <c r="B3230" t="str">
        <v>SGA-PR-02-RG-02 Investigación de causalidad de emergencias ambientales</v>
      </c>
      <c r="C3230">
        <v>0</v>
      </c>
      <c r="D3230" t="str">
        <f t="shared" si="54"/>
        <v>1</v>
      </c>
      <c r="E3230" t="s">
        <v>359</v>
      </c>
      <c r="F3230">
        <v>2025</v>
      </c>
    </row>
    <row r="3231" spans="1:6" x14ac:dyDescent="0.3">
      <c r="A3231" t="s">
        <v>370</v>
      </c>
      <c r="B3231" t="str">
        <v>SGA-PR-02-RG-04 Base de incidentes ambientales</v>
      </c>
      <c r="C3231">
        <v>0</v>
      </c>
      <c r="D3231" t="str">
        <f t="shared" si="54"/>
        <v>1</v>
      </c>
      <c r="E3231" t="s">
        <v>359</v>
      </c>
      <c r="F3231">
        <v>2025</v>
      </c>
    </row>
    <row r="3232" spans="1:6" x14ac:dyDescent="0.3">
      <c r="A3232" t="s">
        <v>370</v>
      </c>
      <c r="B3232" t="str">
        <v>Inducción y reinducción</v>
      </c>
      <c r="C3232">
        <v>0</v>
      </c>
      <c r="D3232" t="str">
        <f t="shared" si="54"/>
        <v>1</v>
      </c>
      <c r="E3232" t="s">
        <v>359</v>
      </c>
      <c r="F3232">
        <v>2025</v>
      </c>
    </row>
    <row r="3233" spans="1:6" x14ac:dyDescent="0.3">
      <c r="A3233" t="s">
        <v>370</v>
      </c>
      <c r="B3233" t="str">
        <v>Inspecciones ambiental en terreno</v>
      </c>
      <c r="C3233">
        <v>1</v>
      </c>
      <c r="D3233" t="str">
        <f t="shared" si="54"/>
        <v>0</v>
      </c>
      <c r="E3233" t="s">
        <v>359</v>
      </c>
      <c r="F3233">
        <v>2025</v>
      </c>
    </row>
    <row r="3234" spans="1:6" x14ac:dyDescent="0.3">
      <c r="A3234" t="s">
        <v>370</v>
      </c>
      <c r="B3234" t="str">
        <v>Inspecciones de kit de derrames</v>
      </c>
      <c r="C3234">
        <v>1</v>
      </c>
      <c r="D3234" t="str">
        <f t="shared" ref="D3234:D3294" si="55">IF(C3234=1,"0","1")</f>
        <v>0</v>
      </c>
      <c r="E3234" t="s">
        <v>359</v>
      </c>
      <c r="F3234">
        <v>2025</v>
      </c>
    </row>
    <row r="3235" spans="1:6" x14ac:dyDescent="0.3">
      <c r="A3235" t="s">
        <v>370</v>
      </c>
      <c r="B3235" t="str">
        <v>Inspecciones localivas ambientales</v>
      </c>
      <c r="C3235">
        <v>1</v>
      </c>
      <c r="D3235" t="str">
        <f t="shared" si="55"/>
        <v>0</v>
      </c>
      <c r="E3235" t="s">
        <v>359</v>
      </c>
      <c r="F3235">
        <v>2025</v>
      </c>
    </row>
    <row r="3236" spans="1:6" x14ac:dyDescent="0.3">
      <c r="A3236" t="s">
        <v>370</v>
      </c>
      <c r="B3236" t="str">
        <v>Informe del desempeño ambiental del contrato (Indicadores, practicas sostenibles, hallazgos, entre otros)</v>
      </c>
      <c r="C3236">
        <v>0</v>
      </c>
      <c r="D3236" t="str">
        <f t="shared" si="55"/>
        <v>1</v>
      </c>
      <c r="E3236" t="s">
        <v>359</v>
      </c>
      <c r="F3236">
        <v>2025</v>
      </c>
    </row>
    <row r="3237" spans="1:6" x14ac:dyDescent="0.3">
      <c r="A3237" t="s">
        <v>370</v>
      </c>
      <c r="B3237" t="str">
        <v>Comunicación del desempeño ambiental a colaboradores</v>
      </c>
      <c r="C3237">
        <v>0</v>
      </c>
      <c r="D3237" t="str">
        <f t="shared" si="55"/>
        <v>1</v>
      </c>
      <c r="E3237" t="s">
        <v>359</v>
      </c>
      <c r="F3237">
        <v>2025</v>
      </c>
    </row>
    <row r="3238" spans="1:6" x14ac:dyDescent="0.3">
      <c r="A3238" t="s">
        <v>370</v>
      </c>
      <c r="B3238" t="str">
        <v>SGA-PL-01-RG-05 Lista de chequeo de cumplimiento ambiental de proveedores (Sustancias quimicas, Saneamiento básico, Residuos peligrosos, RCD, CDA, Estaciones de servicio, Laboratorios - Cromatografia; entre otros)</v>
      </c>
      <c r="C3238">
        <v>0</v>
      </c>
      <c r="D3238" t="str">
        <f t="shared" si="55"/>
        <v>1</v>
      </c>
      <c r="E3238" t="s">
        <v>359</v>
      </c>
      <c r="F3238">
        <v>2025</v>
      </c>
    </row>
    <row r="3239" spans="1:6" x14ac:dyDescent="0.3">
      <c r="A3239" t="s">
        <v>370</v>
      </c>
      <c r="B3239" t="str">
        <v>Soportes del cumplimiento ambiental de cada proveedor</v>
      </c>
      <c r="C3239">
        <v>0</v>
      </c>
      <c r="D3239" t="str">
        <f t="shared" si="55"/>
        <v>1</v>
      </c>
      <c r="E3239" t="s">
        <v>359</v>
      </c>
      <c r="F3239">
        <v>2025</v>
      </c>
    </row>
    <row r="3240" spans="1:6" x14ac:dyDescent="0.3">
      <c r="A3240" t="s">
        <v>370</v>
      </c>
      <c r="B3240" t="str">
        <v>Seguimiento y Control Acciones Correctivas y Oportunidades de Mejora</v>
      </c>
      <c r="C3240">
        <v>0</v>
      </c>
      <c r="D3240" t="str">
        <f t="shared" si="55"/>
        <v>1</v>
      </c>
      <c r="E3240" t="s">
        <v>359</v>
      </c>
      <c r="F3240">
        <v>2025</v>
      </c>
    </row>
    <row r="3241" spans="1:6" x14ac:dyDescent="0.3">
      <c r="A3241" t="s">
        <v>370</v>
      </c>
      <c r="B3241" t="str">
        <v>Evidencias de cierre de hallazgo</v>
      </c>
      <c r="C3241">
        <v>0</v>
      </c>
      <c r="D3241" t="str">
        <f t="shared" si="55"/>
        <v>1</v>
      </c>
      <c r="E3241" t="s">
        <v>359</v>
      </c>
      <c r="F3241">
        <v>2025</v>
      </c>
    </row>
    <row r="3242" spans="1:6" x14ac:dyDescent="0.3">
      <c r="A3242" t="s">
        <v>370</v>
      </c>
      <c r="B3242" t="str">
        <v>Residuos</v>
      </c>
      <c r="C3242">
        <v>1</v>
      </c>
      <c r="D3242" t="str">
        <f t="shared" si="55"/>
        <v>0</v>
      </c>
      <c r="E3242" t="s">
        <v>359</v>
      </c>
      <c r="F3242">
        <v>2025</v>
      </c>
    </row>
    <row r="3243" spans="1:6" x14ac:dyDescent="0.3">
      <c r="A3243" t="s">
        <v>370</v>
      </c>
      <c r="B3243" t="str">
        <v>Emisiones y combustible</v>
      </c>
      <c r="C3243">
        <v>1</v>
      </c>
      <c r="D3243" t="str">
        <f t="shared" si="55"/>
        <v>0</v>
      </c>
      <c r="E3243" t="s">
        <v>359</v>
      </c>
      <c r="F3243">
        <v>2025</v>
      </c>
    </row>
    <row r="3244" spans="1:6" x14ac:dyDescent="0.3">
      <c r="A3244" t="s">
        <v>370</v>
      </c>
      <c r="B3244" t="str">
        <v>Saneamiento básico</v>
      </c>
      <c r="C3244">
        <v>1</v>
      </c>
      <c r="D3244" t="str">
        <f t="shared" si="55"/>
        <v>0</v>
      </c>
      <c r="E3244" t="s">
        <v>359</v>
      </c>
      <c r="F3244">
        <v>2025</v>
      </c>
    </row>
    <row r="3245" spans="1:6" x14ac:dyDescent="0.3">
      <c r="A3245" t="s">
        <v>370</v>
      </c>
      <c r="B3245" t="str">
        <v>Inspecciones</v>
      </c>
      <c r="C3245">
        <v>0</v>
      </c>
      <c r="D3245" t="str">
        <f t="shared" si="55"/>
        <v>1</v>
      </c>
      <c r="E3245" t="s">
        <v>359</v>
      </c>
      <c r="F3245">
        <v>2025</v>
      </c>
    </row>
    <row r="3246" spans="1:6" x14ac:dyDescent="0.3">
      <c r="A3246" t="s">
        <v>370</v>
      </c>
      <c r="B3246" t="str">
        <v>Practicas</v>
      </c>
      <c r="C3246">
        <v>1</v>
      </c>
      <c r="D3246" t="str">
        <f t="shared" si="55"/>
        <v>0</v>
      </c>
      <c r="E3246" t="s">
        <v>359</v>
      </c>
      <c r="F3246">
        <v>2025</v>
      </c>
    </row>
    <row r="3247" spans="1:6" x14ac:dyDescent="0.3">
      <c r="A3247" t="s">
        <v>370</v>
      </c>
      <c r="B3247" t="str">
        <v>Formaciones</v>
      </c>
      <c r="C3247">
        <v>1</v>
      </c>
      <c r="D3247" t="str">
        <f t="shared" si="55"/>
        <v>0</v>
      </c>
      <c r="E3247" t="s">
        <v>359</v>
      </c>
      <c r="F3247">
        <v>2025</v>
      </c>
    </row>
    <row r="3248" spans="1:6" x14ac:dyDescent="0.3">
      <c r="A3248" t="s">
        <v>370</v>
      </c>
      <c r="B3248" t="str" cm="1">
        <f t="array" ref="B3248:B3306">'EPSA IBG'!C9:C67</f>
        <v>SIG-MG-01-RG-02 Matriz DOFA</v>
      </c>
      <c r="C3248" cm="1">
        <f t="array" ref="C3248:C3306">'EPSA IBG'!K9:K67</f>
        <v>0</v>
      </c>
      <c r="D3248" t="str">
        <f t="shared" si="55"/>
        <v>1</v>
      </c>
      <c r="E3248" t="s">
        <v>361</v>
      </c>
      <c r="F3248">
        <v>2025</v>
      </c>
    </row>
    <row r="3249" spans="1:6" x14ac:dyDescent="0.3">
      <c r="A3249" t="s">
        <v>370</v>
      </c>
      <c r="B3249" t="str">
        <v>Matriz de partes interesadas</v>
      </c>
      <c r="C3249">
        <v>1</v>
      </c>
      <c r="D3249" t="str">
        <f t="shared" si="55"/>
        <v>0</v>
      </c>
      <c r="E3249" t="s">
        <v>361</v>
      </c>
      <c r="F3249">
        <v>2025</v>
      </c>
    </row>
    <row r="3250" spans="1:6" x14ac:dyDescent="0.3">
      <c r="A3250" t="s">
        <v>370</v>
      </c>
      <c r="B3250" t="str">
        <v>Matriz de riesgos y oportunidades</v>
      </c>
      <c r="C3250">
        <v>0</v>
      </c>
      <c r="D3250" t="str">
        <f t="shared" si="55"/>
        <v>1</v>
      </c>
      <c r="E3250" t="s">
        <v>361</v>
      </c>
      <c r="F3250">
        <v>2025</v>
      </c>
    </row>
    <row r="3251" spans="1:6" x14ac:dyDescent="0.3">
      <c r="A3251" t="s">
        <v>370</v>
      </c>
      <c r="B3251" t="str">
        <v>Matriz de identificación de aspectos e impactos ambientales</v>
      </c>
      <c r="C3251">
        <v>1</v>
      </c>
      <c r="D3251" t="str">
        <f t="shared" si="55"/>
        <v>0</v>
      </c>
      <c r="E3251" t="s">
        <v>361</v>
      </c>
      <c r="F3251">
        <v>2025</v>
      </c>
    </row>
    <row r="3252" spans="1:6" x14ac:dyDescent="0.3">
      <c r="A3252" t="s">
        <v>370</v>
      </c>
      <c r="B3252" t="str">
        <v>Divulgación de la Matriz de identificación de aspectos e impactos ambientales</v>
      </c>
      <c r="C3252">
        <v>1</v>
      </c>
      <c r="D3252" t="str">
        <f t="shared" si="55"/>
        <v>0</v>
      </c>
      <c r="E3252" t="s">
        <v>361</v>
      </c>
      <c r="F3252">
        <v>2025</v>
      </c>
    </row>
    <row r="3253" spans="1:6" x14ac:dyDescent="0.3">
      <c r="A3253" t="s">
        <v>370</v>
      </c>
      <c r="B3253" t="str">
        <v>Presupuesto para la implementación del Sistema de Gestión Ambiental</v>
      </c>
      <c r="C3253">
        <v>1</v>
      </c>
      <c r="D3253" t="str">
        <f t="shared" si="55"/>
        <v>0</v>
      </c>
      <c r="E3253" t="s">
        <v>361</v>
      </c>
      <c r="F3253">
        <v>2025</v>
      </c>
    </row>
    <row r="3254" spans="1:6" x14ac:dyDescent="0.3">
      <c r="A3254" t="s">
        <v>370</v>
      </c>
      <c r="B3254" t="str">
        <v>Matriz de comunicaciones externas</v>
      </c>
      <c r="C3254">
        <v>1</v>
      </c>
      <c r="D3254" t="str">
        <f t="shared" si="55"/>
        <v>0</v>
      </c>
      <c r="E3254" t="s">
        <v>361</v>
      </c>
      <c r="F3254">
        <v>2025</v>
      </c>
    </row>
    <row r="3255" spans="1:6" x14ac:dyDescent="0.3">
      <c r="A3255" t="s">
        <v>370</v>
      </c>
      <c r="B3255" t="str">
        <v>Verificación de las instalaciones del centro de acopio</v>
      </c>
      <c r="C3255">
        <v>1</v>
      </c>
      <c r="D3255" t="str">
        <f t="shared" si="55"/>
        <v>0</v>
      </c>
      <c r="E3255" t="s">
        <v>361</v>
      </c>
      <c r="F3255">
        <v>2025</v>
      </c>
    </row>
    <row r="3256" spans="1:6" x14ac:dyDescent="0.3">
      <c r="A3256" t="s">
        <v>370</v>
      </c>
      <c r="B3256" t="str">
        <v xml:space="preserve">Aforo de residuos ordinarios </v>
      </c>
      <c r="C3256">
        <v>1</v>
      </c>
      <c r="D3256" t="str">
        <f t="shared" si="55"/>
        <v>0</v>
      </c>
      <c r="E3256" t="s">
        <v>361</v>
      </c>
      <c r="F3256">
        <v>2025</v>
      </c>
    </row>
    <row r="3257" spans="1:6" x14ac:dyDescent="0.3">
      <c r="A3257" t="s">
        <v>370</v>
      </c>
      <c r="B3257" t="str">
        <v>Orden y aseo del centro de acopio</v>
      </c>
      <c r="C3257">
        <v>1</v>
      </c>
      <c r="D3257" t="str">
        <f t="shared" si="55"/>
        <v>0</v>
      </c>
      <c r="E3257" t="s">
        <v>361</v>
      </c>
      <c r="F3257">
        <v>2025</v>
      </c>
    </row>
    <row r="3258" spans="1:6" x14ac:dyDescent="0.3">
      <c r="A3258" t="s">
        <v>370</v>
      </c>
      <c r="B3258" t="str">
        <v>Recolección de residuos aprovechables (SGA-PM-01-RG-02 Venta de material reciclable y/o donación)</v>
      </c>
      <c r="C3258">
        <v>0</v>
      </c>
      <c r="D3258" t="str">
        <f t="shared" si="55"/>
        <v>1</v>
      </c>
      <c r="E3258" t="s">
        <v>361</v>
      </c>
      <c r="F3258">
        <v>2025</v>
      </c>
    </row>
    <row r="3259" spans="1:6" x14ac:dyDescent="0.3">
      <c r="A3259" t="s">
        <v>370</v>
      </c>
      <c r="B3259" t="str">
        <v xml:space="preserve">Licencias de empresas de recolección , transporte y disposición de residuos peligrosos </v>
      </c>
      <c r="C3259">
        <v>0</v>
      </c>
      <c r="D3259" t="str">
        <f t="shared" si="55"/>
        <v>1</v>
      </c>
      <c r="E3259" t="s">
        <v>361</v>
      </c>
      <c r="F3259">
        <v>2025</v>
      </c>
    </row>
    <row r="3260" spans="1:6" x14ac:dyDescent="0.3">
      <c r="A3260" t="s">
        <v>370</v>
      </c>
      <c r="B3260" t="str">
        <v>Recoleccción de residuos peligrosos (SGA-PL-02-RG-01 Entrega y verificación  de residuos peligrosos)</v>
      </c>
      <c r="C3260">
        <v>0</v>
      </c>
      <c r="D3260" t="str">
        <f t="shared" si="55"/>
        <v>1</v>
      </c>
      <c r="E3260" t="s">
        <v>361</v>
      </c>
      <c r="F3260">
        <v>2025</v>
      </c>
    </row>
    <row r="3261" spans="1:6" x14ac:dyDescent="0.3">
      <c r="A3261" t="s">
        <v>370</v>
      </c>
      <c r="B3261" t="str">
        <v>Manifiestos de carga</v>
      </c>
      <c r="C3261">
        <v>0</v>
      </c>
      <c r="D3261" t="str">
        <f t="shared" si="55"/>
        <v>1</v>
      </c>
      <c r="E3261" t="s">
        <v>361</v>
      </c>
      <c r="F3261">
        <v>2025</v>
      </c>
    </row>
    <row r="3262" spans="1:6" x14ac:dyDescent="0.3">
      <c r="A3262" t="s">
        <v>370</v>
      </c>
      <c r="B3262" t="str">
        <v xml:space="preserve">Recolección de aguas residuales de baños portatiles </v>
      </c>
      <c r="C3262">
        <v>0</v>
      </c>
      <c r="D3262" t="str">
        <f t="shared" si="55"/>
        <v>1</v>
      </c>
      <c r="E3262" t="s">
        <v>361</v>
      </c>
      <c r="F3262">
        <v>2025</v>
      </c>
    </row>
    <row r="3263" spans="1:6" x14ac:dyDescent="0.3">
      <c r="A3263" t="s">
        <v>370</v>
      </c>
      <c r="B3263" t="str">
        <v>Actualización del registro SGA-PM-01-RG-01 Control de generación y disposición de residuos</v>
      </c>
      <c r="C3263">
        <v>1</v>
      </c>
      <c r="D3263" t="str">
        <f t="shared" si="55"/>
        <v>0</v>
      </c>
      <c r="E3263" t="s">
        <v>361</v>
      </c>
      <c r="F3263">
        <v>2025</v>
      </c>
    </row>
    <row r="3264" spans="1:6" x14ac:dyDescent="0.3">
      <c r="A3264" t="s">
        <v>370</v>
      </c>
      <c r="B3264" t="str">
        <v xml:space="preserve">Licencias y certificados de disposición final de los talleres que realizan mantenimiento a los vehiculos </v>
      </c>
      <c r="C3264">
        <v>0</v>
      </c>
      <c r="D3264" t="str">
        <f t="shared" si="55"/>
        <v>1</v>
      </c>
      <c r="E3264" t="s">
        <v>361</v>
      </c>
      <c r="F3264">
        <v>2025</v>
      </c>
    </row>
    <row r="3265" spans="1:6" x14ac:dyDescent="0.3">
      <c r="A3265" t="s">
        <v>370</v>
      </c>
      <c r="B3265" t="str">
        <v>Control de plagas (roedores)</v>
      </c>
      <c r="C3265">
        <v>0</v>
      </c>
      <c r="D3265" t="str">
        <f t="shared" si="55"/>
        <v>1</v>
      </c>
      <c r="E3265" t="s">
        <v>361</v>
      </c>
      <c r="F3265">
        <v>2025</v>
      </c>
    </row>
    <row r="3266" spans="1:6" x14ac:dyDescent="0.3">
      <c r="A3266" t="s">
        <v>370</v>
      </c>
      <c r="B3266" t="str">
        <v>Fumigación general (Vectores)</v>
      </c>
      <c r="C3266">
        <v>0</v>
      </c>
      <c r="D3266" t="str">
        <f t="shared" si="55"/>
        <v>1</v>
      </c>
      <c r="E3266" t="s">
        <v>361</v>
      </c>
      <c r="F3266">
        <v>2025</v>
      </c>
    </row>
    <row r="3267" spans="1:6" x14ac:dyDescent="0.3">
      <c r="A3267" t="s">
        <v>370</v>
      </c>
      <c r="B3267" t="str">
        <v>Lavado de tanques</v>
      </c>
      <c r="C3267">
        <v>0</v>
      </c>
      <c r="D3267" t="str">
        <f t="shared" si="55"/>
        <v>1</v>
      </c>
      <c r="E3267" t="s">
        <v>361</v>
      </c>
      <c r="F3267">
        <v>2025</v>
      </c>
    </row>
    <row r="3268" spans="1:6" x14ac:dyDescent="0.3">
      <c r="A3268" t="s">
        <v>370</v>
      </c>
      <c r="B3268" t="str">
        <v>Análisis e informe de agua potable (Laboratorio acreditado por el IDEAM)</v>
      </c>
      <c r="C3268">
        <v>0</v>
      </c>
      <c r="D3268" t="str">
        <f t="shared" si="55"/>
        <v>1</v>
      </c>
      <c r="E3268" t="s">
        <v>361</v>
      </c>
      <c r="F3268">
        <v>2025</v>
      </c>
    </row>
    <row r="3269" spans="1:6" x14ac:dyDescent="0.3">
      <c r="A3269" t="s">
        <v>370</v>
      </c>
      <c r="B3269" t="str">
        <v>Mantenimiento de los filtros de agua de las instalaciones de la sede</v>
      </c>
      <c r="C3269">
        <v>0</v>
      </c>
      <c r="D3269" t="str">
        <f t="shared" si="55"/>
        <v>1</v>
      </c>
      <c r="E3269" t="s">
        <v>361</v>
      </c>
      <c r="F3269">
        <v>2025</v>
      </c>
    </row>
    <row r="3270" spans="1:6" x14ac:dyDescent="0.3">
      <c r="A3270" t="s">
        <v>370</v>
      </c>
      <c r="B3270" t="str">
        <v>Proyectos para la disminuación del impacto ambiental</v>
      </c>
      <c r="C3270">
        <v>0</v>
      </c>
      <c r="D3270" t="str">
        <f t="shared" si="55"/>
        <v>1</v>
      </c>
      <c r="E3270" t="s">
        <v>361</v>
      </c>
      <c r="F3270">
        <v>2025</v>
      </c>
    </row>
    <row r="3271" spans="1:6" x14ac:dyDescent="0.3">
      <c r="A3271" t="s">
        <v>370</v>
      </c>
      <c r="B3271" t="str">
        <v>Campañas de toma de conciencia en el contrato</v>
      </c>
      <c r="C3271">
        <v>0</v>
      </c>
      <c r="D3271" t="str">
        <f t="shared" si="55"/>
        <v>1</v>
      </c>
      <c r="E3271" t="s">
        <v>361</v>
      </c>
      <c r="F3271">
        <v>2025</v>
      </c>
    </row>
    <row r="3272" spans="1:6" x14ac:dyDescent="0.3">
      <c r="A3272" t="s">
        <v>370</v>
      </c>
      <c r="B3272" t="str">
        <v>Charlas o divulgaciones en temas ambientales</v>
      </c>
      <c r="C3272">
        <v>0</v>
      </c>
      <c r="D3272" t="str">
        <f t="shared" si="55"/>
        <v>1</v>
      </c>
      <c r="E3272" t="s">
        <v>361</v>
      </c>
      <c r="F3272">
        <v>2025</v>
      </c>
    </row>
    <row r="3273" spans="1:6" x14ac:dyDescent="0.3">
      <c r="A3273" t="s">
        <v>370</v>
      </c>
      <c r="B3273" t="str">
        <v>Verificación de las revisiones tecnicomecanica de los vehiculos</v>
      </c>
      <c r="C3273">
        <v>0</v>
      </c>
      <c r="D3273" t="str">
        <f t="shared" si="55"/>
        <v>1</v>
      </c>
      <c r="E3273" t="s">
        <v>361</v>
      </c>
      <c r="F3273">
        <v>2025</v>
      </c>
    </row>
    <row r="3274" spans="1:6" x14ac:dyDescent="0.3">
      <c r="A3274" t="s">
        <v>370</v>
      </c>
      <c r="B3274" t="str">
        <v>Verificaciones de las revisiones tecnicomecanicas de las motos</v>
      </c>
      <c r="C3274">
        <v>1</v>
      </c>
      <c r="D3274" t="str">
        <f t="shared" si="55"/>
        <v>0</v>
      </c>
      <c r="E3274" t="s">
        <v>361</v>
      </c>
      <c r="F3274">
        <v>2025</v>
      </c>
    </row>
    <row r="3275" spans="1:6" x14ac:dyDescent="0.3">
      <c r="A3275" t="s">
        <v>370</v>
      </c>
      <c r="B3275" t="str">
        <v>Revisión de la información en la plataforma CAMPRO</v>
      </c>
      <c r="C3275">
        <v>1</v>
      </c>
      <c r="D3275" t="str">
        <f t="shared" si="55"/>
        <v>0</v>
      </c>
      <c r="E3275" t="s">
        <v>361</v>
      </c>
      <c r="F3275">
        <v>2025</v>
      </c>
    </row>
    <row r="3276" spans="1:6" x14ac:dyDescent="0.3">
      <c r="A3276" t="s">
        <v>370</v>
      </c>
      <c r="B3276" t="str">
        <v>Certificación ambiental para la habilitación de centros de diagnostico automotor - CDA</v>
      </c>
      <c r="C3276">
        <v>0</v>
      </c>
      <c r="D3276" t="str">
        <f t="shared" si="55"/>
        <v>1</v>
      </c>
      <c r="E3276" t="s">
        <v>361</v>
      </c>
      <c r="F3276">
        <v>2025</v>
      </c>
    </row>
    <row r="3277" spans="1:6" x14ac:dyDescent="0.3">
      <c r="A3277" t="s">
        <v>370</v>
      </c>
      <c r="B3277" t="str">
        <v>Combustibles</v>
      </c>
      <c r="C3277">
        <v>0</v>
      </c>
      <c r="D3277" t="str">
        <f t="shared" si="55"/>
        <v>1</v>
      </c>
      <c r="E3277" t="s">
        <v>361</v>
      </c>
      <c r="F3277">
        <v>2025</v>
      </c>
    </row>
    <row r="3278" spans="1:6" x14ac:dyDescent="0.3">
      <c r="A3278" t="s">
        <v>370</v>
      </c>
      <c r="B3278" t="str">
        <v>SSL-PM-02-RG-01 Matriz de Identificación sustancia quimica</v>
      </c>
      <c r="C3278">
        <v>1</v>
      </c>
      <c r="D3278" t="str">
        <f t="shared" si="55"/>
        <v>0</v>
      </c>
      <c r="E3278" t="s">
        <v>361</v>
      </c>
      <c r="F3278">
        <v>2025</v>
      </c>
    </row>
    <row r="3279" spans="1:6" x14ac:dyDescent="0.3">
      <c r="A3279" t="s">
        <v>370</v>
      </c>
      <c r="B3279" t="str">
        <v>Matriz de compatibilidad de acuerdo a las sustancias quimicas que se manejan</v>
      </c>
      <c r="C3279">
        <v>1</v>
      </c>
      <c r="D3279" t="str">
        <f t="shared" si="55"/>
        <v>0</v>
      </c>
      <c r="E3279" t="s">
        <v>361</v>
      </c>
      <c r="F3279">
        <v>2025</v>
      </c>
    </row>
    <row r="3280" spans="1:6" x14ac:dyDescent="0.3">
      <c r="A3280" t="s">
        <v>370</v>
      </c>
      <c r="B3280" t="str">
        <v>Verificación del almacenamiento de las sustancias quimicas de acuerdo al Sistema Globalmente Armonizado (Registro fotografico)</v>
      </c>
      <c r="C3280">
        <v>0</v>
      </c>
      <c r="D3280" t="str">
        <f t="shared" si="55"/>
        <v>1</v>
      </c>
      <c r="E3280" t="s">
        <v>361</v>
      </c>
      <c r="F3280">
        <v>2025</v>
      </c>
    </row>
    <row r="3281" spans="1:6" x14ac:dyDescent="0.3">
      <c r="A3281" t="s">
        <v>370</v>
      </c>
      <c r="B3281" t="str">
        <v>SSL-PM-02-RG-02 Etiquetado de las sustancias quimicas en la sede del proyecto (Servicios generales, almacen, TI, entre otras). (Registro fotografico)</v>
      </c>
      <c r="C3281">
        <v>0</v>
      </c>
      <c r="D3281" t="str">
        <f t="shared" si="55"/>
        <v>1</v>
      </c>
      <c r="E3281" t="s">
        <v>361</v>
      </c>
      <c r="F3281">
        <v>2025</v>
      </c>
    </row>
    <row r="3282" spans="1:6" x14ac:dyDescent="0.3">
      <c r="A3282" t="s">
        <v>370</v>
      </c>
      <c r="B3282" t="str">
        <v>Fichas de seguridad que se utilizan en el proyecto (Resolución 773 de 2021 - Decreto 1496 del 2018  y que cumplan de acuerdo a la NTC 4435)</v>
      </c>
      <c r="C3282">
        <v>1</v>
      </c>
      <c r="D3282" t="str">
        <f t="shared" si="55"/>
        <v>0</v>
      </c>
      <c r="E3282" t="s">
        <v>361</v>
      </c>
      <c r="F3282">
        <v>2025</v>
      </c>
    </row>
    <row r="3283" spans="1:6" x14ac:dyDescent="0.3">
      <c r="A3283" t="s">
        <v>370</v>
      </c>
      <c r="B3283" t="str">
        <v xml:space="preserve">SSL-PM-02-RG-02 Etiquetado de las sustancias quimicas en los vehiculos del proyecto  </v>
      </c>
      <c r="C3283">
        <v>0</v>
      </c>
      <c r="D3283" t="str">
        <f t="shared" si="55"/>
        <v>1</v>
      </c>
      <c r="E3283" t="s">
        <v>361</v>
      </c>
      <c r="F3283">
        <v>2025</v>
      </c>
    </row>
    <row r="3284" spans="1:6" x14ac:dyDescent="0.3">
      <c r="A3284" t="s">
        <v>370</v>
      </c>
      <c r="B3284" t="str">
        <v>SSL-PM-02-RG-03 Tarjeta de emergencia (para el transporte de sustancias quimicas)</v>
      </c>
      <c r="C3284">
        <v>0</v>
      </c>
      <c r="D3284" t="str">
        <f t="shared" si="55"/>
        <v>1</v>
      </c>
      <c r="E3284" t="s">
        <v>361</v>
      </c>
      <c r="F3284">
        <v>2025</v>
      </c>
    </row>
    <row r="3285" spans="1:6" x14ac:dyDescent="0.3">
      <c r="A3285" t="s">
        <v>370</v>
      </c>
      <c r="B3285" t="str">
        <v>Cumplimiento al rotulado de los vehiculos que transportan sustancias (Decreto 1609/2002)</v>
      </c>
      <c r="C3285">
        <v>0</v>
      </c>
      <c r="D3285" t="str">
        <f t="shared" si="55"/>
        <v>1</v>
      </c>
      <c r="E3285" t="s">
        <v>361</v>
      </c>
      <c r="F3285">
        <v>2025</v>
      </c>
    </row>
    <row r="3286" spans="1:6" x14ac:dyDescent="0.3">
      <c r="A3286" t="s">
        <v>370</v>
      </c>
      <c r="B3286" t="str">
        <v>SSL-PM-14-RG-05 Guion para el desarrollo del simulacro</v>
      </c>
      <c r="C3286">
        <v>0</v>
      </c>
      <c r="D3286" t="str">
        <f t="shared" si="55"/>
        <v>1</v>
      </c>
      <c r="E3286" t="s">
        <v>361</v>
      </c>
      <c r="F3286">
        <v>2025</v>
      </c>
    </row>
    <row r="3287" spans="1:6" x14ac:dyDescent="0.3">
      <c r="A3287" t="s">
        <v>370</v>
      </c>
      <c r="B3287" t="str">
        <v>SGA-PR-02-RG-03 Informe de simulacro de emergencias ambientales.</v>
      </c>
      <c r="C3287">
        <v>0</v>
      </c>
      <c r="D3287" t="str">
        <f t="shared" si="55"/>
        <v>1</v>
      </c>
      <c r="E3287" t="s">
        <v>361</v>
      </c>
      <c r="F3287">
        <v>2025</v>
      </c>
    </row>
    <row r="3288" spans="1:6" x14ac:dyDescent="0.3">
      <c r="A3288" t="s">
        <v>370</v>
      </c>
      <c r="B3288" t="str">
        <v>Documento donde se establece los PONS aplicables al contrato</v>
      </c>
      <c r="C3288">
        <v>0</v>
      </c>
      <c r="D3288" t="str">
        <f t="shared" si="55"/>
        <v>1</v>
      </c>
      <c r="E3288" t="s">
        <v>361</v>
      </c>
      <c r="F3288">
        <v>2025</v>
      </c>
    </row>
    <row r="3289" spans="1:6" x14ac:dyDescent="0.3">
      <c r="A3289" t="s">
        <v>370</v>
      </c>
      <c r="B3289" t="str">
        <v>SGA-PR-02-RG-02 Investigación de causalidad de emergencias ambientales</v>
      </c>
      <c r="C3289">
        <v>0</v>
      </c>
      <c r="D3289" t="str">
        <f t="shared" si="55"/>
        <v>1</v>
      </c>
      <c r="E3289" t="s">
        <v>361</v>
      </c>
      <c r="F3289">
        <v>2025</v>
      </c>
    </row>
    <row r="3290" spans="1:6" x14ac:dyDescent="0.3">
      <c r="A3290" t="s">
        <v>370</v>
      </c>
      <c r="B3290" t="str">
        <v>SGA-PR-02-RG-04 Base de incidentes ambientales</v>
      </c>
      <c r="C3290">
        <v>0</v>
      </c>
      <c r="D3290" t="str">
        <f t="shared" si="55"/>
        <v>1</v>
      </c>
      <c r="E3290" t="s">
        <v>361</v>
      </c>
      <c r="F3290">
        <v>2025</v>
      </c>
    </row>
    <row r="3291" spans="1:6" x14ac:dyDescent="0.3">
      <c r="A3291" t="s">
        <v>370</v>
      </c>
      <c r="B3291" t="str">
        <v>Inducción y reinducción</v>
      </c>
      <c r="C3291">
        <v>0</v>
      </c>
      <c r="D3291" t="str">
        <f t="shared" si="55"/>
        <v>1</v>
      </c>
      <c r="E3291" t="s">
        <v>361</v>
      </c>
      <c r="F3291">
        <v>2025</v>
      </c>
    </row>
    <row r="3292" spans="1:6" x14ac:dyDescent="0.3">
      <c r="A3292" t="s">
        <v>370</v>
      </c>
      <c r="B3292" t="str">
        <v>Inspecciones ambiental en terreno</v>
      </c>
      <c r="C3292">
        <v>1</v>
      </c>
      <c r="D3292" t="str">
        <f t="shared" si="55"/>
        <v>0</v>
      </c>
      <c r="E3292" t="s">
        <v>361</v>
      </c>
      <c r="F3292">
        <v>2025</v>
      </c>
    </row>
    <row r="3293" spans="1:6" x14ac:dyDescent="0.3">
      <c r="A3293" t="s">
        <v>370</v>
      </c>
      <c r="B3293" t="str">
        <v>Inspecciones de kit de derrames</v>
      </c>
      <c r="C3293">
        <v>1</v>
      </c>
      <c r="D3293" t="str">
        <f t="shared" si="55"/>
        <v>0</v>
      </c>
      <c r="E3293" t="s">
        <v>361</v>
      </c>
      <c r="F3293">
        <v>2025</v>
      </c>
    </row>
    <row r="3294" spans="1:6" x14ac:dyDescent="0.3">
      <c r="A3294" t="s">
        <v>370</v>
      </c>
      <c r="B3294" t="str">
        <v>Inspecciones localivas ambientales</v>
      </c>
      <c r="C3294">
        <v>1</v>
      </c>
      <c r="D3294" t="str">
        <f t="shared" si="55"/>
        <v>0</v>
      </c>
      <c r="E3294" t="s">
        <v>361</v>
      </c>
      <c r="F3294">
        <v>2025</v>
      </c>
    </row>
    <row r="3295" spans="1:6" x14ac:dyDescent="0.3">
      <c r="A3295" t="s">
        <v>370</v>
      </c>
      <c r="B3295" t="str">
        <v>Informe del desempeño ambiental del contrato (Indicadores, practicas sostenibles, hallazgos, entre otros)</v>
      </c>
      <c r="C3295">
        <v>0</v>
      </c>
      <c r="D3295" t="str">
        <f t="shared" ref="D3295:D3355" si="56">IF(C3295=1,"0","1")</f>
        <v>1</v>
      </c>
      <c r="E3295" t="s">
        <v>361</v>
      </c>
      <c r="F3295">
        <v>2025</v>
      </c>
    </row>
    <row r="3296" spans="1:6" x14ac:dyDescent="0.3">
      <c r="A3296" t="s">
        <v>370</v>
      </c>
      <c r="B3296" t="str">
        <v>Comunicación del desempeño ambiental a colaboradores</v>
      </c>
      <c r="C3296">
        <v>0</v>
      </c>
      <c r="D3296" t="str">
        <f t="shared" si="56"/>
        <v>1</v>
      </c>
      <c r="E3296" t="s">
        <v>361</v>
      </c>
      <c r="F3296">
        <v>2025</v>
      </c>
    </row>
    <row r="3297" spans="1:6" x14ac:dyDescent="0.3">
      <c r="A3297" t="s">
        <v>370</v>
      </c>
      <c r="B3297" t="str">
        <v>SGA-PL-01-RG-05 Lista de chequeo de cumplimiento ambiental de proveedores (Sustancias quimicas, Saneamiento básico, Residuos peligrosos, RCD, CDA, Estaciones de servicio, Laboratorios - Cromatografia; entre otros)</v>
      </c>
      <c r="C3297">
        <v>0</v>
      </c>
      <c r="D3297" t="str">
        <f t="shared" si="56"/>
        <v>1</v>
      </c>
      <c r="E3297" t="s">
        <v>361</v>
      </c>
      <c r="F3297">
        <v>2025</v>
      </c>
    </row>
    <row r="3298" spans="1:6" x14ac:dyDescent="0.3">
      <c r="A3298" t="s">
        <v>370</v>
      </c>
      <c r="B3298" t="str">
        <v>Soportes del cumplimiento ambiental de cada proveedor</v>
      </c>
      <c r="C3298">
        <v>0</v>
      </c>
      <c r="D3298" t="str">
        <f t="shared" si="56"/>
        <v>1</v>
      </c>
      <c r="E3298" t="s">
        <v>361</v>
      </c>
      <c r="F3298">
        <v>2025</v>
      </c>
    </row>
    <row r="3299" spans="1:6" x14ac:dyDescent="0.3">
      <c r="A3299" t="s">
        <v>370</v>
      </c>
      <c r="B3299" t="str">
        <v>Seguimiento y Control Acciones Correctivas y Oportunidades de Mejora</v>
      </c>
      <c r="C3299">
        <v>0</v>
      </c>
      <c r="D3299" t="str">
        <f t="shared" si="56"/>
        <v>1</v>
      </c>
      <c r="E3299" t="s">
        <v>361</v>
      </c>
      <c r="F3299">
        <v>2025</v>
      </c>
    </row>
    <row r="3300" spans="1:6" x14ac:dyDescent="0.3">
      <c r="A3300" t="s">
        <v>370</v>
      </c>
      <c r="B3300" t="str">
        <v>Evidencias de cierre de hallazgo</v>
      </c>
      <c r="C3300">
        <v>0</v>
      </c>
      <c r="D3300" t="str">
        <f t="shared" si="56"/>
        <v>1</v>
      </c>
      <c r="E3300" t="s">
        <v>361</v>
      </c>
      <c r="F3300">
        <v>2025</v>
      </c>
    </row>
    <row r="3301" spans="1:6" x14ac:dyDescent="0.3">
      <c r="A3301" t="s">
        <v>370</v>
      </c>
      <c r="B3301" t="str">
        <v>Residuos</v>
      </c>
      <c r="C3301">
        <v>1</v>
      </c>
      <c r="D3301" t="str">
        <f t="shared" si="56"/>
        <v>0</v>
      </c>
      <c r="E3301" t="s">
        <v>361</v>
      </c>
      <c r="F3301">
        <v>2025</v>
      </c>
    </row>
    <row r="3302" spans="1:6" x14ac:dyDescent="0.3">
      <c r="A3302" t="s">
        <v>370</v>
      </c>
      <c r="B3302" t="str">
        <v>Emisiones y combustible</v>
      </c>
      <c r="C3302">
        <v>1</v>
      </c>
      <c r="D3302" t="str">
        <f t="shared" si="56"/>
        <v>0</v>
      </c>
      <c r="E3302" t="s">
        <v>361</v>
      </c>
      <c r="F3302">
        <v>2025</v>
      </c>
    </row>
    <row r="3303" spans="1:6" x14ac:dyDescent="0.3">
      <c r="A3303" t="s">
        <v>370</v>
      </c>
      <c r="B3303" t="str">
        <v>Saneamiento básico</v>
      </c>
      <c r="C3303">
        <v>1</v>
      </c>
      <c r="D3303" t="str">
        <f t="shared" si="56"/>
        <v>0</v>
      </c>
      <c r="E3303" t="s">
        <v>361</v>
      </c>
      <c r="F3303">
        <v>2025</v>
      </c>
    </row>
    <row r="3304" spans="1:6" x14ac:dyDescent="0.3">
      <c r="A3304" t="s">
        <v>370</v>
      </c>
      <c r="B3304" t="str">
        <v>Inspecciones</v>
      </c>
      <c r="C3304">
        <v>0</v>
      </c>
      <c r="D3304" t="str">
        <f t="shared" si="56"/>
        <v>1</v>
      </c>
      <c r="E3304" t="s">
        <v>361</v>
      </c>
      <c r="F3304">
        <v>2025</v>
      </c>
    </row>
    <row r="3305" spans="1:6" x14ac:dyDescent="0.3">
      <c r="A3305" t="s">
        <v>370</v>
      </c>
      <c r="B3305" t="str">
        <v>Practicas</v>
      </c>
      <c r="C3305">
        <v>1</v>
      </c>
      <c r="D3305" t="str">
        <f t="shared" si="56"/>
        <v>0</v>
      </c>
      <c r="E3305" t="s">
        <v>361</v>
      </c>
      <c r="F3305">
        <v>2025</v>
      </c>
    </row>
    <row r="3306" spans="1:6" x14ac:dyDescent="0.3">
      <c r="A3306" t="s">
        <v>370</v>
      </c>
      <c r="B3306" t="str">
        <v>Formaciones</v>
      </c>
      <c r="C3306">
        <v>0</v>
      </c>
      <c r="D3306" t="str">
        <f t="shared" si="56"/>
        <v>1</v>
      </c>
      <c r="E3306" t="s">
        <v>361</v>
      </c>
      <c r="F3306">
        <v>2025</v>
      </c>
    </row>
    <row r="3307" spans="1:6" x14ac:dyDescent="0.3">
      <c r="A3307" t="s">
        <v>370</v>
      </c>
      <c r="B3307" t="str" cm="1">
        <f t="array" ref="B3307:B3365">'EPSA IBG'!C9:C67</f>
        <v>SIG-MG-01-RG-02 Matriz DOFA</v>
      </c>
      <c r="C3307" cm="1">
        <f t="array" ref="C3307:C3365">'EPSA IBG'!L9:L67</f>
        <v>0</v>
      </c>
      <c r="D3307" t="str">
        <f t="shared" si="56"/>
        <v>1</v>
      </c>
      <c r="E3307" t="s">
        <v>362</v>
      </c>
      <c r="F3307">
        <v>2025</v>
      </c>
    </row>
    <row r="3308" spans="1:6" x14ac:dyDescent="0.3">
      <c r="A3308" t="s">
        <v>370</v>
      </c>
      <c r="B3308" t="str">
        <v>Matriz de partes interesadas</v>
      </c>
      <c r="C3308">
        <v>1</v>
      </c>
      <c r="D3308" t="str">
        <f t="shared" si="56"/>
        <v>0</v>
      </c>
      <c r="E3308" t="s">
        <v>362</v>
      </c>
      <c r="F3308">
        <v>2025</v>
      </c>
    </row>
    <row r="3309" spans="1:6" x14ac:dyDescent="0.3">
      <c r="A3309" t="s">
        <v>370</v>
      </c>
      <c r="B3309" t="str">
        <v>Matriz de riesgos y oportunidades</v>
      </c>
      <c r="C3309">
        <v>0</v>
      </c>
      <c r="D3309" t="str">
        <f t="shared" si="56"/>
        <v>1</v>
      </c>
      <c r="E3309" t="s">
        <v>362</v>
      </c>
      <c r="F3309">
        <v>2025</v>
      </c>
    </row>
    <row r="3310" spans="1:6" x14ac:dyDescent="0.3">
      <c r="A3310" t="s">
        <v>370</v>
      </c>
      <c r="B3310" t="str">
        <v>Matriz de identificación de aspectos e impactos ambientales</v>
      </c>
      <c r="C3310">
        <v>1</v>
      </c>
      <c r="D3310" t="str">
        <f t="shared" si="56"/>
        <v>0</v>
      </c>
      <c r="E3310" t="s">
        <v>362</v>
      </c>
      <c r="F3310">
        <v>2025</v>
      </c>
    </row>
    <row r="3311" spans="1:6" x14ac:dyDescent="0.3">
      <c r="A3311" t="s">
        <v>370</v>
      </c>
      <c r="B3311" t="str">
        <v>Divulgación de la Matriz de identificación de aspectos e impactos ambientales</v>
      </c>
      <c r="C3311">
        <v>1</v>
      </c>
      <c r="D3311" t="str">
        <f t="shared" si="56"/>
        <v>0</v>
      </c>
      <c r="E3311" t="s">
        <v>362</v>
      </c>
      <c r="F3311">
        <v>2025</v>
      </c>
    </row>
    <row r="3312" spans="1:6" x14ac:dyDescent="0.3">
      <c r="A3312" t="s">
        <v>370</v>
      </c>
      <c r="B3312" t="str">
        <v>Presupuesto para la implementación del Sistema de Gestión Ambiental</v>
      </c>
      <c r="C3312">
        <v>1</v>
      </c>
      <c r="D3312" t="str">
        <f t="shared" si="56"/>
        <v>0</v>
      </c>
      <c r="E3312" t="s">
        <v>362</v>
      </c>
      <c r="F3312">
        <v>2025</v>
      </c>
    </row>
    <row r="3313" spans="1:6" x14ac:dyDescent="0.3">
      <c r="A3313" t="s">
        <v>370</v>
      </c>
      <c r="B3313" t="str">
        <v>Matriz de comunicaciones externas</v>
      </c>
      <c r="C3313">
        <v>1</v>
      </c>
      <c r="D3313" t="str">
        <f t="shared" si="56"/>
        <v>0</v>
      </c>
      <c r="E3313" t="s">
        <v>362</v>
      </c>
      <c r="F3313">
        <v>2025</v>
      </c>
    </row>
    <row r="3314" spans="1:6" x14ac:dyDescent="0.3">
      <c r="A3314" t="s">
        <v>370</v>
      </c>
      <c r="B3314" t="str">
        <v>Verificación de las instalaciones del centro de acopio</v>
      </c>
      <c r="C3314">
        <v>1</v>
      </c>
      <c r="D3314" t="str">
        <f t="shared" si="56"/>
        <v>0</v>
      </c>
      <c r="E3314" t="s">
        <v>362</v>
      </c>
      <c r="F3314">
        <v>2025</v>
      </c>
    </row>
    <row r="3315" spans="1:6" x14ac:dyDescent="0.3">
      <c r="A3315" t="s">
        <v>370</v>
      </c>
      <c r="B3315" t="str">
        <v xml:space="preserve">Aforo de residuos ordinarios </v>
      </c>
      <c r="C3315">
        <v>1</v>
      </c>
      <c r="D3315" t="str">
        <f t="shared" si="56"/>
        <v>0</v>
      </c>
      <c r="E3315" t="s">
        <v>362</v>
      </c>
      <c r="F3315">
        <v>2025</v>
      </c>
    </row>
    <row r="3316" spans="1:6" x14ac:dyDescent="0.3">
      <c r="A3316" t="s">
        <v>370</v>
      </c>
      <c r="B3316" t="str">
        <v>Orden y aseo del centro de acopio</v>
      </c>
      <c r="C3316">
        <v>1</v>
      </c>
      <c r="D3316" t="str">
        <f t="shared" si="56"/>
        <v>0</v>
      </c>
      <c r="E3316" t="s">
        <v>362</v>
      </c>
      <c r="F3316">
        <v>2025</v>
      </c>
    </row>
    <row r="3317" spans="1:6" x14ac:dyDescent="0.3">
      <c r="A3317" t="s">
        <v>370</v>
      </c>
      <c r="B3317" t="str">
        <v>Recolección de residuos aprovechables (SGA-PM-01-RG-02 Venta de material reciclable y/o donación)</v>
      </c>
      <c r="C3317">
        <v>0</v>
      </c>
      <c r="D3317" t="str">
        <f t="shared" si="56"/>
        <v>1</v>
      </c>
      <c r="E3317" t="s">
        <v>362</v>
      </c>
      <c r="F3317">
        <v>2025</v>
      </c>
    </row>
    <row r="3318" spans="1:6" x14ac:dyDescent="0.3">
      <c r="A3318" t="s">
        <v>370</v>
      </c>
      <c r="B3318" t="str">
        <v xml:space="preserve">Licencias de empresas de recolección , transporte y disposición de residuos peligrosos </v>
      </c>
      <c r="C3318">
        <v>0</v>
      </c>
      <c r="D3318" t="str">
        <f t="shared" si="56"/>
        <v>1</v>
      </c>
      <c r="E3318" t="s">
        <v>362</v>
      </c>
      <c r="F3318">
        <v>2025</v>
      </c>
    </row>
    <row r="3319" spans="1:6" x14ac:dyDescent="0.3">
      <c r="A3319" t="s">
        <v>370</v>
      </c>
      <c r="B3319" t="str">
        <v>Recoleccción de residuos peligrosos (SGA-PL-02-RG-01 Entrega y verificación  de residuos peligrosos)</v>
      </c>
      <c r="C3319">
        <v>0</v>
      </c>
      <c r="D3319" t="str">
        <f t="shared" si="56"/>
        <v>1</v>
      </c>
      <c r="E3319" t="s">
        <v>362</v>
      </c>
      <c r="F3319">
        <v>2025</v>
      </c>
    </row>
    <row r="3320" spans="1:6" x14ac:dyDescent="0.3">
      <c r="A3320" t="s">
        <v>370</v>
      </c>
      <c r="B3320" t="str">
        <v>Manifiestos de carga</v>
      </c>
      <c r="C3320">
        <v>0</v>
      </c>
      <c r="D3320" t="str">
        <f t="shared" si="56"/>
        <v>1</v>
      </c>
      <c r="E3320" t="s">
        <v>362</v>
      </c>
      <c r="F3320">
        <v>2025</v>
      </c>
    </row>
    <row r="3321" spans="1:6" x14ac:dyDescent="0.3">
      <c r="A3321" t="s">
        <v>370</v>
      </c>
      <c r="B3321" t="str">
        <v xml:space="preserve">Recolección de aguas residuales de baños portatiles </v>
      </c>
      <c r="C3321">
        <v>0</v>
      </c>
      <c r="D3321" t="str">
        <f t="shared" si="56"/>
        <v>1</v>
      </c>
      <c r="E3321" t="s">
        <v>362</v>
      </c>
      <c r="F3321">
        <v>2025</v>
      </c>
    </row>
    <row r="3322" spans="1:6" x14ac:dyDescent="0.3">
      <c r="A3322" t="s">
        <v>370</v>
      </c>
      <c r="B3322" t="str">
        <v>Actualización del registro SGA-PM-01-RG-01 Control de generación y disposición de residuos</v>
      </c>
      <c r="C3322">
        <v>1</v>
      </c>
      <c r="D3322" t="str">
        <f t="shared" si="56"/>
        <v>0</v>
      </c>
      <c r="E3322" t="s">
        <v>362</v>
      </c>
      <c r="F3322">
        <v>2025</v>
      </c>
    </row>
    <row r="3323" spans="1:6" x14ac:dyDescent="0.3">
      <c r="A3323" t="s">
        <v>370</v>
      </c>
      <c r="B3323" t="str">
        <v xml:space="preserve">Licencias y certificados de disposición final de los talleres que realizan mantenimiento a los vehiculos </v>
      </c>
      <c r="C3323">
        <v>0</v>
      </c>
      <c r="D3323" t="str">
        <f t="shared" si="56"/>
        <v>1</v>
      </c>
      <c r="E3323" t="s">
        <v>362</v>
      </c>
      <c r="F3323">
        <v>2025</v>
      </c>
    </row>
    <row r="3324" spans="1:6" x14ac:dyDescent="0.3">
      <c r="A3324" t="s">
        <v>370</v>
      </c>
      <c r="B3324" t="str">
        <v>Control de plagas (roedores)</v>
      </c>
      <c r="C3324">
        <v>1</v>
      </c>
      <c r="D3324" t="str">
        <f t="shared" si="56"/>
        <v>0</v>
      </c>
      <c r="E3324" t="s">
        <v>362</v>
      </c>
      <c r="F3324">
        <v>2025</v>
      </c>
    </row>
    <row r="3325" spans="1:6" x14ac:dyDescent="0.3">
      <c r="A3325" t="s">
        <v>370</v>
      </c>
      <c r="B3325" t="str">
        <v>Fumigación general (Vectores)</v>
      </c>
      <c r="C3325">
        <v>1</v>
      </c>
      <c r="D3325" t="str">
        <f t="shared" si="56"/>
        <v>0</v>
      </c>
      <c r="E3325" t="s">
        <v>362</v>
      </c>
      <c r="F3325">
        <v>2025</v>
      </c>
    </row>
    <row r="3326" spans="1:6" x14ac:dyDescent="0.3">
      <c r="A3326" t="s">
        <v>370</v>
      </c>
      <c r="B3326" t="str">
        <v>Lavado de tanques</v>
      </c>
      <c r="C3326">
        <v>1</v>
      </c>
      <c r="D3326" t="str">
        <f t="shared" si="56"/>
        <v>0</v>
      </c>
      <c r="E3326" t="s">
        <v>362</v>
      </c>
      <c r="F3326">
        <v>2025</v>
      </c>
    </row>
    <row r="3327" spans="1:6" x14ac:dyDescent="0.3">
      <c r="A3327" t="s">
        <v>370</v>
      </c>
      <c r="B3327" t="str">
        <v>Análisis e informe de agua potable (Laboratorio acreditado por el IDEAM)</v>
      </c>
      <c r="C3327">
        <v>0</v>
      </c>
      <c r="D3327" t="str">
        <f t="shared" si="56"/>
        <v>1</v>
      </c>
      <c r="E3327" t="s">
        <v>362</v>
      </c>
      <c r="F3327">
        <v>2025</v>
      </c>
    </row>
    <row r="3328" spans="1:6" x14ac:dyDescent="0.3">
      <c r="A3328" t="s">
        <v>370</v>
      </c>
      <c r="B3328" t="str">
        <v>Mantenimiento de los filtros de agua de las instalaciones de la sede</v>
      </c>
      <c r="C3328">
        <v>0</v>
      </c>
      <c r="D3328" t="str">
        <f t="shared" si="56"/>
        <v>1</v>
      </c>
      <c r="E3328" t="s">
        <v>362</v>
      </c>
      <c r="F3328">
        <v>2025</v>
      </c>
    </row>
    <row r="3329" spans="1:6" x14ac:dyDescent="0.3">
      <c r="A3329" t="s">
        <v>370</v>
      </c>
      <c r="B3329" t="str">
        <v>Proyectos para la disminuación del impacto ambiental</v>
      </c>
      <c r="C3329">
        <v>0</v>
      </c>
      <c r="D3329" t="str">
        <f t="shared" si="56"/>
        <v>1</v>
      </c>
      <c r="E3329" t="s">
        <v>362</v>
      </c>
      <c r="F3329">
        <v>2025</v>
      </c>
    </row>
    <row r="3330" spans="1:6" x14ac:dyDescent="0.3">
      <c r="A3330" t="s">
        <v>370</v>
      </c>
      <c r="B3330" t="str">
        <v>Campañas de toma de conciencia en el contrato</v>
      </c>
      <c r="C3330">
        <v>0</v>
      </c>
      <c r="D3330" t="str">
        <f t="shared" si="56"/>
        <v>1</v>
      </c>
      <c r="E3330" t="s">
        <v>362</v>
      </c>
      <c r="F3330">
        <v>2025</v>
      </c>
    </row>
    <row r="3331" spans="1:6" x14ac:dyDescent="0.3">
      <c r="A3331" t="s">
        <v>370</v>
      </c>
      <c r="B3331" t="str">
        <v>Charlas o divulgaciones en temas ambientales</v>
      </c>
      <c r="C3331">
        <v>1</v>
      </c>
      <c r="D3331" t="str">
        <f t="shared" si="56"/>
        <v>0</v>
      </c>
      <c r="E3331" t="s">
        <v>362</v>
      </c>
      <c r="F3331">
        <v>2025</v>
      </c>
    </row>
    <row r="3332" spans="1:6" x14ac:dyDescent="0.3">
      <c r="A3332" t="s">
        <v>370</v>
      </c>
      <c r="B3332" t="str">
        <v>Verificación de las revisiones tecnicomecanica de los vehiculos</v>
      </c>
      <c r="C3332">
        <v>1</v>
      </c>
      <c r="D3332" t="str">
        <f t="shared" si="56"/>
        <v>0</v>
      </c>
      <c r="E3332" t="s">
        <v>362</v>
      </c>
      <c r="F3332">
        <v>2025</v>
      </c>
    </row>
    <row r="3333" spans="1:6" x14ac:dyDescent="0.3">
      <c r="A3333" t="s">
        <v>370</v>
      </c>
      <c r="B3333" t="str">
        <v>Verificaciones de las revisiones tecnicomecanicas de las motos</v>
      </c>
      <c r="C3333">
        <v>1</v>
      </c>
      <c r="D3333" t="str">
        <f t="shared" si="56"/>
        <v>0</v>
      </c>
      <c r="E3333" t="s">
        <v>362</v>
      </c>
      <c r="F3333">
        <v>2025</v>
      </c>
    </row>
    <row r="3334" spans="1:6" x14ac:dyDescent="0.3">
      <c r="A3334" t="s">
        <v>370</v>
      </c>
      <c r="B3334" t="str">
        <v>Revisión de la información en la plataforma CAMPRO</v>
      </c>
      <c r="C3334">
        <v>1</v>
      </c>
      <c r="D3334" t="str">
        <f t="shared" si="56"/>
        <v>0</v>
      </c>
      <c r="E3334" t="s">
        <v>362</v>
      </c>
      <c r="F3334">
        <v>2025</v>
      </c>
    </row>
    <row r="3335" spans="1:6" x14ac:dyDescent="0.3">
      <c r="A3335" t="s">
        <v>370</v>
      </c>
      <c r="B3335" t="str">
        <v>Certificación ambiental para la habilitación de centros de diagnostico automotor - CDA</v>
      </c>
      <c r="C3335">
        <v>0</v>
      </c>
      <c r="D3335" t="str">
        <f t="shared" si="56"/>
        <v>1</v>
      </c>
      <c r="E3335" t="s">
        <v>362</v>
      </c>
      <c r="F3335">
        <v>2025</v>
      </c>
    </row>
    <row r="3336" spans="1:6" x14ac:dyDescent="0.3">
      <c r="A3336" t="s">
        <v>370</v>
      </c>
      <c r="B3336" t="str">
        <v>Combustibles</v>
      </c>
      <c r="C3336">
        <v>1</v>
      </c>
      <c r="D3336" t="str">
        <f t="shared" si="56"/>
        <v>0</v>
      </c>
      <c r="E3336" t="s">
        <v>362</v>
      </c>
      <c r="F3336">
        <v>2025</v>
      </c>
    </row>
    <row r="3337" spans="1:6" x14ac:dyDescent="0.3">
      <c r="A3337" t="s">
        <v>370</v>
      </c>
      <c r="B3337" t="str">
        <v>SSL-PM-02-RG-01 Matriz de Identificación sustancia quimica</v>
      </c>
      <c r="C3337">
        <v>1</v>
      </c>
      <c r="D3337" t="str">
        <f t="shared" si="56"/>
        <v>0</v>
      </c>
      <c r="E3337" t="s">
        <v>362</v>
      </c>
      <c r="F3337">
        <v>2025</v>
      </c>
    </row>
    <row r="3338" spans="1:6" x14ac:dyDescent="0.3">
      <c r="A3338" t="s">
        <v>370</v>
      </c>
      <c r="B3338" t="str">
        <v>Matriz de compatibilidad de acuerdo a las sustancias quimicas que se manejan</v>
      </c>
      <c r="C3338">
        <v>1</v>
      </c>
      <c r="D3338" t="str">
        <f t="shared" si="56"/>
        <v>0</v>
      </c>
      <c r="E3338" t="s">
        <v>362</v>
      </c>
      <c r="F3338">
        <v>2025</v>
      </c>
    </row>
    <row r="3339" spans="1:6" x14ac:dyDescent="0.3">
      <c r="A3339" t="s">
        <v>370</v>
      </c>
      <c r="B3339" t="str">
        <v>Verificación del almacenamiento de las sustancias quimicas de acuerdo al Sistema Globalmente Armonizado (Registro fotografico)</v>
      </c>
      <c r="C3339">
        <v>1</v>
      </c>
      <c r="D3339" t="str">
        <f t="shared" si="56"/>
        <v>0</v>
      </c>
      <c r="E3339" t="s">
        <v>362</v>
      </c>
      <c r="F3339">
        <v>2025</v>
      </c>
    </row>
    <row r="3340" spans="1:6" x14ac:dyDescent="0.3">
      <c r="A3340" t="s">
        <v>370</v>
      </c>
      <c r="B3340" t="str">
        <v>SSL-PM-02-RG-02 Etiquetado de las sustancias quimicas en la sede del proyecto (Servicios generales, almacen, TI, entre otras). (Registro fotografico)</v>
      </c>
      <c r="C3340">
        <v>1</v>
      </c>
      <c r="D3340" t="str">
        <f t="shared" si="56"/>
        <v>0</v>
      </c>
      <c r="E3340" t="s">
        <v>362</v>
      </c>
      <c r="F3340">
        <v>2025</v>
      </c>
    </row>
    <row r="3341" spans="1:6" x14ac:dyDescent="0.3">
      <c r="A3341" t="s">
        <v>370</v>
      </c>
      <c r="B3341" t="str">
        <v>Fichas de seguridad que se utilizan en el proyecto (Resolución 773 de 2021 - Decreto 1496 del 2018  y que cumplan de acuerdo a la NTC 4435)</v>
      </c>
      <c r="C3341">
        <v>1</v>
      </c>
      <c r="D3341" t="str">
        <f t="shared" si="56"/>
        <v>0</v>
      </c>
      <c r="E3341" t="s">
        <v>362</v>
      </c>
      <c r="F3341">
        <v>2025</v>
      </c>
    </row>
    <row r="3342" spans="1:6" x14ac:dyDescent="0.3">
      <c r="A3342" t="s">
        <v>370</v>
      </c>
      <c r="B3342" t="str">
        <v xml:space="preserve">SSL-PM-02-RG-02 Etiquetado de las sustancias quimicas en los vehiculos del proyecto  </v>
      </c>
      <c r="C3342">
        <v>0</v>
      </c>
      <c r="D3342" t="str">
        <f t="shared" si="56"/>
        <v>1</v>
      </c>
      <c r="E3342" t="s">
        <v>362</v>
      </c>
      <c r="F3342">
        <v>2025</v>
      </c>
    </row>
    <row r="3343" spans="1:6" x14ac:dyDescent="0.3">
      <c r="A3343" t="s">
        <v>370</v>
      </c>
      <c r="B3343" t="str">
        <v>SSL-PM-02-RG-03 Tarjeta de emergencia (para el transporte de sustancias quimicas)</v>
      </c>
      <c r="C3343">
        <v>1</v>
      </c>
      <c r="D3343" t="str">
        <f t="shared" si="56"/>
        <v>0</v>
      </c>
      <c r="E3343" t="s">
        <v>362</v>
      </c>
      <c r="F3343">
        <v>2025</v>
      </c>
    </row>
    <row r="3344" spans="1:6" x14ac:dyDescent="0.3">
      <c r="A3344" t="s">
        <v>370</v>
      </c>
      <c r="B3344" t="str">
        <v>Cumplimiento al rotulado de los vehiculos que transportan sustancias (Decreto 1609/2002)</v>
      </c>
      <c r="C3344">
        <v>0</v>
      </c>
      <c r="D3344" t="str">
        <f t="shared" si="56"/>
        <v>1</v>
      </c>
      <c r="E3344" t="s">
        <v>362</v>
      </c>
      <c r="F3344">
        <v>2025</v>
      </c>
    </row>
    <row r="3345" spans="1:6" x14ac:dyDescent="0.3">
      <c r="A3345" t="s">
        <v>370</v>
      </c>
      <c r="B3345" t="str">
        <v>SSL-PM-14-RG-05 Guion para el desarrollo del simulacro</v>
      </c>
      <c r="C3345">
        <v>0</v>
      </c>
      <c r="D3345" t="str">
        <f t="shared" si="56"/>
        <v>1</v>
      </c>
      <c r="E3345" t="s">
        <v>362</v>
      </c>
      <c r="F3345">
        <v>2025</v>
      </c>
    </row>
    <row r="3346" spans="1:6" x14ac:dyDescent="0.3">
      <c r="A3346" t="s">
        <v>370</v>
      </c>
      <c r="B3346" t="str">
        <v>SGA-PR-02-RG-03 Informe de simulacro de emergencias ambientales.</v>
      </c>
      <c r="C3346">
        <v>0</v>
      </c>
      <c r="D3346" t="str">
        <f t="shared" si="56"/>
        <v>1</v>
      </c>
      <c r="E3346" t="s">
        <v>362</v>
      </c>
      <c r="F3346">
        <v>2025</v>
      </c>
    </row>
    <row r="3347" spans="1:6" x14ac:dyDescent="0.3">
      <c r="A3347" t="s">
        <v>370</v>
      </c>
      <c r="B3347" t="str">
        <v>Documento donde se establece los PONS aplicables al contrato</v>
      </c>
      <c r="C3347">
        <v>0</v>
      </c>
      <c r="D3347" t="str">
        <f t="shared" si="56"/>
        <v>1</v>
      </c>
      <c r="E3347" t="s">
        <v>362</v>
      </c>
      <c r="F3347">
        <v>2025</v>
      </c>
    </row>
    <row r="3348" spans="1:6" x14ac:dyDescent="0.3">
      <c r="A3348" t="s">
        <v>370</v>
      </c>
      <c r="B3348" t="str">
        <v>SGA-PR-02-RG-02 Investigación de causalidad de emergencias ambientales</v>
      </c>
      <c r="C3348">
        <v>0</v>
      </c>
      <c r="D3348" t="str">
        <f t="shared" si="56"/>
        <v>1</v>
      </c>
      <c r="E3348" t="s">
        <v>362</v>
      </c>
      <c r="F3348">
        <v>2025</v>
      </c>
    </row>
    <row r="3349" spans="1:6" x14ac:dyDescent="0.3">
      <c r="A3349" t="s">
        <v>370</v>
      </c>
      <c r="B3349" t="str">
        <v>SGA-PR-02-RG-04 Base de incidentes ambientales</v>
      </c>
      <c r="C3349">
        <v>0</v>
      </c>
      <c r="D3349" t="str">
        <f t="shared" si="56"/>
        <v>1</v>
      </c>
      <c r="E3349" t="s">
        <v>362</v>
      </c>
      <c r="F3349">
        <v>2025</v>
      </c>
    </row>
    <row r="3350" spans="1:6" x14ac:dyDescent="0.3">
      <c r="A3350" t="s">
        <v>370</v>
      </c>
      <c r="B3350" t="str">
        <v>Inducción y reinducción</v>
      </c>
      <c r="C3350">
        <v>1</v>
      </c>
      <c r="D3350" t="str">
        <f t="shared" si="56"/>
        <v>0</v>
      </c>
      <c r="E3350" t="s">
        <v>362</v>
      </c>
      <c r="F3350">
        <v>2025</v>
      </c>
    </row>
    <row r="3351" spans="1:6" x14ac:dyDescent="0.3">
      <c r="A3351" t="s">
        <v>370</v>
      </c>
      <c r="B3351" t="str">
        <v>Inspecciones ambiental en terreno</v>
      </c>
      <c r="C3351">
        <v>1</v>
      </c>
      <c r="D3351" t="str">
        <f t="shared" si="56"/>
        <v>0</v>
      </c>
      <c r="E3351" t="s">
        <v>362</v>
      </c>
      <c r="F3351">
        <v>2025</v>
      </c>
    </row>
    <row r="3352" spans="1:6" x14ac:dyDescent="0.3">
      <c r="A3352" t="s">
        <v>370</v>
      </c>
      <c r="B3352" t="str">
        <v>Inspecciones de kit de derrames</v>
      </c>
      <c r="C3352">
        <v>1</v>
      </c>
      <c r="D3352" t="str">
        <f t="shared" si="56"/>
        <v>0</v>
      </c>
      <c r="E3352" t="s">
        <v>362</v>
      </c>
      <c r="F3352">
        <v>2025</v>
      </c>
    </row>
    <row r="3353" spans="1:6" x14ac:dyDescent="0.3">
      <c r="A3353" t="s">
        <v>370</v>
      </c>
      <c r="B3353" t="str">
        <v>Inspecciones localivas ambientales</v>
      </c>
      <c r="C3353">
        <v>1</v>
      </c>
      <c r="D3353" t="str">
        <f t="shared" si="56"/>
        <v>0</v>
      </c>
      <c r="E3353" t="s">
        <v>362</v>
      </c>
      <c r="F3353">
        <v>2025</v>
      </c>
    </row>
    <row r="3354" spans="1:6" x14ac:dyDescent="0.3">
      <c r="A3354" t="s">
        <v>370</v>
      </c>
      <c r="B3354" t="str">
        <v>Informe del desempeño ambiental del contrato (Indicadores, practicas sostenibles, hallazgos, entre otros)</v>
      </c>
      <c r="C3354">
        <v>0</v>
      </c>
      <c r="D3354" t="str">
        <f t="shared" si="56"/>
        <v>1</v>
      </c>
      <c r="E3354" t="s">
        <v>362</v>
      </c>
      <c r="F3354">
        <v>2025</v>
      </c>
    </row>
    <row r="3355" spans="1:6" x14ac:dyDescent="0.3">
      <c r="A3355" t="s">
        <v>370</v>
      </c>
      <c r="B3355" t="str">
        <v>Comunicación del desempeño ambiental a colaboradores</v>
      </c>
      <c r="C3355">
        <v>0</v>
      </c>
      <c r="D3355" t="str">
        <f t="shared" si="56"/>
        <v>1</v>
      </c>
      <c r="E3355" t="s">
        <v>362</v>
      </c>
      <c r="F3355">
        <v>2025</v>
      </c>
    </row>
    <row r="3356" spans="1:6" x14ac:dyDescent="0.3">
      <c r="A3356" t="s">
        <v>370</v>
      </c>
      <c r="B3356" t="str">
        <v>SGA-PL-01-RG-05 Lista de chequeo de cumplimiento ambiental de proveedores (Sustancias quimicas, Saneamiento básico, Residuos peligrosos, RCD, CDA, Estaciones de servicio, Laboratorios - Cromatografia; entre otros)</v>
      </c>
      <c r="C3356">
        <v>0</v>
      </c>
      <c r="D3356" t="str">
        <f t="shared" ref="D3356:D3416" si="57">IF(C3356=1,"0","1")</f>
        <v>1</v>
      </c>
      <c r="E3356" t="s">
        <v>362</v>
      </c>
      <c r="F3356">
        <v>2025</v>
      </c>
    </row>
    <row r="3357" spans="1:6" x14ac:dyDescent="0.3">
      <c r="A3357" t="s">
        <v>370</v>
      </c>
      <c r="B3357" t="str">
        <v>Soportes del cumplimiento ambiental de cada proveedor</v>
      </c>
      <c r="C3357">
        <v>0</v>
      </c>
      <c r="D3357" t="str">
        <f t="shared" si="57"/>
        <v>1</v>
      </c>
      <c r="E3357" t="s">
        <v>362</v>
      </c>
      <c r="F3357">
        <v>2025</v>
      </c>
    </row>
    <row r="3358" spans="1:6" x14ac:dyDescent="0.3">
      <c r="A3358" t="s">
        <v>370</v>
      </c>
      <c r="B3358" t="str">
        <v>Seguimiento y Control Acciones Correctivas y Oportunidades de Mejora</v>
      </c>
      <c r="C3358">
        <v>0</v>
      </c>
      <c r="D3358" t="str">
        <f t="shared" si="57"/>
        <v>1</v>
      </c>
      <c r="E3358" t="s">
        <v>362</v>
      </c>
      <c r="F3358">
        <v>2025</v>
      </c>
    </row>
    <row r="3359" spans="1:6" x14ac:dyDescent="0.3">
      <c r="A3359" t="s">
        <v>370</v>
      </c>
      <c r="B3359" t="str">
        <v>Evidencias de cierre de hallazgo</v>
      </c>
      <c r="C3359">
        <v>0</v>
      </c>
      <c r="D3359" t="str">
        <f t="shared" si="57"/>
        <v>1</v>
      </c>
      <c r="E3359" t="s">
        <v>362</v>
      </c>
      <c r="F3359">
        <v>2025</v>
      </c>
    </row>
    <row r="3360" spans="1:6" x14ac:dyDescent="0.3">
      <c r="A3360" t="s">
        <v>370</v>
      </c>
      <c r="B3360" t="str">
        <v>Residuos</v>
      </c>
      <c r="C3360">
        <v>1</v>
      </c>
      <c r="D3360" t="str">
        <f t="shared" si="57"/>
        <v>0</v>
      </c>
      <c r="E3360" t="s">
        <v>362</v>
      </c>
      <c r="F3360">
        <v>2025</v>
      </c>
    </row>
    <row r="3361" spans="1:6" x14ac:dyDescent="0.3">
      <c r="A3361" t="s">
        <v>370</v>
      </c>
      <c r="B3361" t="str">
        <v>Emisiones y combustible</v>
      </c>
      <c r="C3361">
        <v>1</v>
      </c>
      <c r="D3361" t="str">
        <f t="shared" si="57"/>
        <v>0</v>
      </c>
      <c r="E3361" t="s">
        <v>362</v>
      </c>
      <c r="F3361">
        <v>2025</v>
      </c>
    </row>
    <row r="3362" spans="1:6" x14ac:dyDescent="0.3">
      <c r="A3362" t="s">
        <v>370</v>
      </c>
      <c r="B3362" t="str">
        <v>Saneamiento básico</v>
      </c>
      <c r="C3362">
        <v>1</v>
      </c>
      <c r="D3362" t="str">
        <f t="shared" si="57"/>
        <v>0</v>
      </c>
      <c r="E3362" t="s">
        <v>362</v>
      </c>
      <c r="F3362">
        <v>2025</v>
      </c>
    </row>
    <row r="3363" spans="1:6" x14ac:dyDescent="0.3">
      <c r="A3363" t="s">
        <v>370</v>
      </c>
      <c r="B3363" t="str">
        <v>Inspecciones</v>
      </c>
      <c r="C3363">
        <v>1</v>
      </c>
      <c r="D3363" t="str">
        <f t="shared" si="57"/>
        <v>0</v>
      </c>
      <c r="E3363" t="s">
        <v>362</v>
      </c>
      <c r="F3363">
        <v>2025</v>
      </c>
    </row>
    <row r="3364" spans="1:6" x14ac:dyDescent="0.3">
      <c r="A3364" t="s">
        <v>370</v>
      </c>
      <c r="B3364" t="str">
        <v>Practicas</v>
      </c>
      <c r="C3364">
        <v>0</v>
      </c>
      <c r="D3364" t="str">
        <f t="shared" si="57"/>
        <v>1</v>
      </c>
      <c r="E3364" t="s">
        <v>362</v>
      </c>
      <c r="F3364">
        <v>2025</v>
      </c>
    </row>
    <row r="3365" spans="1:6" x14ac:dyDescent="0.3">
      <c r="A3365" t="s">
        <v>370</v>
      </c>
      <c r="B3365" t="str">
        <v>Formaciones</v>
      </c>
      <c r="C3365">
        <v>1</v>
      </c>
      <c r="D3365" t="str">
        <f t="shared" si="57"/>
        <v>0</v>
      </c>
      <c r="E3365" t="s">
        <v>362</v>
      </c>
      <c r="F3365">
        <v>2025</v>
      </c>
    </row>
    <row r="3366" spans="1:6" x14ac:dyDescent="0.3">
      <c r="A3366" t="s">
        <v>370</v>
      </c>
      <c r="B3366" t="str" cm="1">
        <f t="array" ref="B3366:B3424">'EPSA IBG'!C9:C67</f>
        <v>SIG-MG-01-RG-02 Matriz DOFA</v>
      </c>
      <c r="C3366" cm="1">
        <f t="array" ref="C3366:C3424">'EPSA IBG'!M9:M67</f>
        <v>0</v>
      </c>
      <c r="D3366" t="str">
        <f t="shared" si="57"/>
        <v>1</v>
      </c>
      <c r="E3366" t="s">
        <v>363</v>
      </c>
      <c r="F3366">
        <v>2025</v>
      </c>
    </row>
    <row r="3367" spans="1:6" x14ac:dyDescent="0.3">
      <c r="A3367" t="s">
        <v>370</v>
      </c>
      <c r="B3367" t="str">
        <v>Matriz de partes interesadas</v>
      </c>
      <c r="C3367">
        <v>1</v>
      </c>
      <c r="D3367" t="str">
        <f t="shared" si="57"/>
        <v>0</v>
      </c>
      <c r="E3367" t="s">
        <v>363</v>
      </c>
      <c r="F3367">
        <v>2025</v>
      </c>
    </row>
    <row r="3368" spans="1:6" x14ac:dyDescent="0.3">
      <c r="A3368" t="s">
        <v>370</v>
      </c>
      <c r="B3368" t="str">
        <v>Matriz de riesgos y oportunidades</v>
      </c>
      <c r="C3368">
        <v>0</v>
      </c>
      <c r="D3368" t="str">
        <f t="shared" si="57"/>
        <v>1</v>
      </c>
      <c r="E3368" t="s">
        <v>363</v>
      </c>
      <c r="F3368">
        <v>2025</v>
      </c>
    </row>
    <row r="3369" spans="1:6" x14ac:dyDescent="0.3">
      <c r="A3369" t="s">
        <v>370</v>
      </c>
      <c r="B3369" t="str">
        <v>Matriz de identificación de aspectos e impactos ambientales</v>
      </c>
      <c r="C3369">
        <v>1</v>
      </c>
      <c r="D3369" t="str">
        <f t="shared" si="57"/>
        <v>0</v>
      </c>
      <c r="E3369" t="s">
        <v>363</v>
      </c>
      <c r="F3369">
        <v>2025</v>
      </c>
    </row>
    <row r="3370" spans="1:6" x14ac:dyDescent="0.3">
      <c r="A3370" t="s">
        <v>370</v>
      </c>
      <c r="B3370" t="str">
        <v>Divulgación de la Matriz de identificación de aspectos e impactos ambientales</v>
      </c>
      <c r="C3370">
        <v>1</v>
      </c>
      <c r="D3370" t="str">
        <f t="shared" si="57"/>
        <v>0</v>
      </c>
      <c r="E3370" t="s">
        <v>363</v>
      </c>
      <c r="F3370">
        <v>2025</v>
      </c>
    </row>
    <row r="3371" spans="1:6" x14ac:dyDescent="0.3">
      <c r="A3371" t="s">
        <v>370</v>
      </c>
      <c r="B3371" t="str">
        <v>Presupuesto para la implementación del Sistema de Gestión Ambiental</v>
      </c>
      <c r="C3371">
        <v>1</v>
      </c>
      <c r="D3371" t="str">
        <f t="shared" si="57"/>
        <v>0</v>
      </c>
      <c r="E3371" t="s">
        <v>363</v>
      </c>
      <c r="F3371">
        <v>2025</v>
      </c>
    </row>
    <row r="3372" spans="1:6" x14ac:dyDescent="0.3">
      <c r="A3372" t="s">
        <v>370</v>
      </c>
      <c r="B3372" t="str">
        <v>Matriz de comunicaciones externas</v>
      </c>
      <c r="C3372">
        <v>1</v>
      </c>
      <c r="D3372" t="str">
        <f t="shared" si="57"/>
        <v>0</v>
      </c>
      <c r="E3372" t="s">
        <v>363</v>
      </c>
      <c r="F3372">
        <v>2025</v>
      </c>
    </row>
    <row r="3373" spans="1:6" x14ac:dyDescent="0.3">
      <c r="A3373" t="s">
        <v>370</v>
      </c>
      <c r="B3373" t="str">
        <v>Verificación de las instalaciones del centro de acopio</v>
      </c>
      <c r="C3373">
        <v>0</v>
      </c>
      <c r="D3373" t="str">
        <f t="shared" si="57"/>
        <v>1</v>
      </c>
      <c r="E3373" t="s">
        <v>363</v>
      </c>
      <c r="F3373">
        <v>2025</v>
      </c>
    </row>
    <row r="3374" spans="1:6" x14ac:dyDescent="0.3">
      <c r="A3374" t="s">
        <v>370</v>
      </c>
      <c r="B3374" t="str">
        <v xml:space="preserve">Aforo de residuos ordinarios </v>
      </c>
      <c r="C3374">
        <v>0</v>
      </c>
      <c r="D3374" t="str">
        <f t="shared" si="57"/>
        <v>1</v>
      </c>
      <c r="E3374" t="s">
        <v>363</v>
      </c>
      <c r="F3374">
        <v>2025</v>
      </c>
    </row>
    <row r="3375" spans="1:6" x14ac:dyDescent="0.3">
      <c r="A3375" t="s">
        <v>370</v>
      </c>
      <c r="B3375" t="str">
        <v>Orden y aseo del centro de acopio</v>
      </c>
      <c r="C3375">
        <v>0</v>
      </c>
      <c r="D3375" t="str">
        <f t="shared" si="57"/>
        <v>1</v>
      </c>
      <c r="E3375" t="s">
        <v>363</v>
      </c>
      <c r="F3375">
        <v>2025</v>
      </c>
    </row>
    <row r="3376" spans="1:6" x14ac:dyDescent="0.3">
      <c r="A3376" t="s">
        <v>370</v>
      </c>
      <c r="B3376" t="str">
        <v>Recolección de residuos aprovechables (SGA-PM-01-RG-02 Venta de material reciclable y/o donación)</v>
      </c>
      <c r="C3376">
        <v>0</v>
      </c>
      <c r="D3376" t="str">
        <f t="shared" si="57"/>
        <v>1</v>
      </c>
      <c r="E3376" t="s">
        <v>363</v>
      </c>
      <c r="F3376">
        <v>2025</v>
      </c>
    </row>
    <row r="3377" spans="1:6" x14ac:dyDescent="0.3">
      <c r="A3377" t="s">
        <v>370</v>
      </c>
      <c r="B3377" t="str">
        <v xml:space="preserve">Licencias de empresas de recolección , transporte y disposición de residuos peligrosos </v>
      </c>
      <c r="C3377">
        <v>0</v>
      </c>
      <c r="D3377" t="str">
        <f t="shared" si="57"/>
        <v>1</v>
      </c>
      <c r="E3377" t="s">
        <v>363</v>
      </c>
      <c r="F3377">
        <v>2025</v>
      </c>
    </row>
    <row r="3378" spans="1:6" x14ac:dyDescent="0.3">
      <c r="A3378" t="s">
        <v>370</v>
      </c>
      <c r="B3378" t="str">
        <v>Recoleccción de residuos peligrosos (SGA-PL-02-RG-01 Entrega y verificación  de residuos peligrosos)</v>
      </c>
      <c r="C3378">
        <v>0</v>
      </c>
      <c r="D3378" t="str">
        <f t="shared" si="57"/>
        <v>1</v>
      </c>
      <c r="E3378" t="s">
        <v>363</v>
      </c>
      <c r="F3378">
        <v>2025</v>
      </c>
    </row>
    <row r="3379" spans="1:6" x14ac:dyDescent="0.3">
      <c r="A3379" t="s">
        <v>370</v>
      </c>
      <c r="B3379" t="str">
        <v>Manifiestos de carga</v>
      </c>
      <c r="C3379">
        <v>0</v>
      </c>
      <c r="D3379" t="str">
        <f t="shared" si="57"/>
        <v>1</v>
      </c>
      <c r="E3379" t="s">
        <v>363</v>
      </c>
      <c r="F3379">
        <v>2025</v>
      </c>
    </row>
    <row r="3380" spans="1:6" x14ac:dyDescent="0.3">
      <c r="A3380" t="s">
        <v>370</v>
      </c>
      <c r="B3380" t="str">
        <v xml:space="preserve">Recolección de aguas residuales de baños portatiles </v>
      </c>
      <c r="C3380">
        <v>0</v>
      </c>
      <c r="D3380" t="str">
        <f t="shared" si="57"/>
        <v>1</v>
      </c>
      <c r="E3380" t="s">
        <v>363</v>
      </c>
      <c r="F3380">
        <v>2025</v>
      </c>
    </row>
    <row r="3381" spans="1:6" x14ac:dyDescent="0.3">
      <c r="A3381" t="s">
        <v>370</v>
      </c>
      <c r="B3381" t="str">
        <v>Actualización del registro SGA-PM-01-RG-01 Control de generación y disposición de residuos</v>
      </c>
      <c r="C3381">
        <v>0</v>
      </c>
      <c r="D3381" t="str">
        <f t="shared" si="57"/>
        <v>1</v>
      </c>
      <c r="E3381" t="s">
        <v>363</v>
      </c>
      <c r="F3381">
        <v>2025</v>
      </c>
    </row>
    <row r="3382" spans="1:6" x14ac:dyDescent="0.3">
      <c r="A3382" t="s">
        <v>370</v>
      </c>
      <c r="B3382" t="str">
        <v xml:space="preserve">Licencias y certificados de disposición final de los talleres que realizan mantenimiento a los vehiculos </v>
      </c>
      <c r="C3382">
        <v>0</v>
      </c>
      <c r="D3382" t="str">
        <f t="shared" si="57"/>
        <v>1</v>
      </c>
      <c r="E3382" t="s">
        <v>363</v>
      </c>
      <c r="F3382">
        <v>2025</v>
      </c>
    </row>
    <row r="3383" spans="1:6" x14ac:dyDescent="0.3">
      <c r="A3383" t="s">
        <v>370</v>
      </c>
      <c r="B3383" t="str">
        <v>Control de plagas (roedores)</v>
      </c>
      <c r="C3383">
        <v>1</v>
      </c>
      <c r="D3383" t="str">
        <f t="shared" si="57"/>
        <v>0</v>
      </c>
      <c r="E3383" t="s">
        <v>363</v>
      </c>
      <c r="F3383">
        <v>2025</v>
      </c>
    </row>
    <row r="3384" spans="1:6" x14ac:dyDescent="0.3">
      <c r="A3384" t="s">
        <v>370</v>
      </c>
      <c r="B3384" t="str">
        <v>Fumigación general (Vectores)</v>
      </c>
      <c r="C3384">
        <v>1</v>
      </c>
      <c r="D3384" t="str">
        <f t="shared" si="57"/>
        <v>0</v>
      </c>
      <c r="E3384" t="s">
        <v>363</v>
      </c>
      <c r="F3384">
        <v>2025</v>
      </c>
    </row>
    <row r="3385" spans="1:6" x14ac:dyDescent="0.3">
      <c r="A3385" t="s">
        <v>370</v>
      </c>
      <c r="B3385" t="str">
        <v>Lavado de tanques</v>
      </c>
      <c r="C3385">
        <v>1</v>
      </c>
      <c r="D3385" t="str">
        <f t="shared" si="57"/>
        <v>0</v>
      </c>
      <c r="E3385" t="s">
        <v>363</v>
      </c>
      <c r="F3385">
        <v>2025</v>
      </c>
    </row>
    <row r="3386" spans="1:6" x14ac:dyDescent="0.3">
      <c r="A3386" t="s">
        <v>370</v>
      </c>
      <c r="B3386" t="str">
        <v>Análisis e informe de agua potable (Laboratorio acreditado por el IDEAM)</v>
      </c>
      <c r="C3386">
        <v>0</v>
      </c>
      <c r="D3386" t="str">
        <f t="shared" si="57"/>
        <v>1</v>
      </c>
      <c r="E3386" t="s">
        <v>363</v>
      </c>
      <c r="F3386">
        <v>2025</v>
      </c>
    </row>
    <row r="3387" spans="1:6" x14ac:dyDescent="0.3">
      <c r="A3387" t="s">
        <v>370</v>
      </c>
      <c r="B3387" t="str">
        <v>Mantenimiento de los filtros de agua de las instalaciones de la sede</v>
      </c>
      <c r="C3387">
        <v>0</v>
      </c>
      <c r="D3387" t="str">
        <f t="shared" si="57"/>
        <v>1</v>
      </c>
      <c r="E3387" t="s">
        <v>363</v>
      </c>
      <c r="F3387">
        <v>2025</v>
      </c>
    </row>
    <row r="3388" spans="1:6" x14ac:dyDescent="0.3">
      <c r="A3388" t="s">
        <v>370</v>
      </c>
      <c r="B3388" t="str">
        <v>Proyectos para la disminuación del impacto ambiental</v>
      </c>
      <c r="C3388">
        <v>0</v>
      </c>
      <c r="D3388" t="str">
        <f t="shared" si="57"/>
        <v>1</v>
      </c>
      <c r="E3388" t="s">
        <v>363</v>
      </c>
      <c r="F3388">
        <v>2025</v>
      </c>
    </row>
    <row r="3389" spans="1:6" x14ac:dyDescent="0.3">
      <c r="A3389" t="s">
        <v>370</v>
      </c>
      <c r="B3389" t="str">
        <v>Campañas de toma de conciencia en el contrato</v>
      </c>
      <c r="C3389">
        <v>0</v>
      </c>
      <c r="D3389" t="str">
        <f t="shared" si="57"/>
        <v>1</v>
      </c>
      <c r="E3389" t="s">
        <v>363</v>
      </c>
      <c r="F3389">
        <v>2025</v>
      </c>
    </row>
    <row r="3390" spans="1:6" x14ac:dyDescent="0.3">
      <c r="A3390" t="s">
        <v>370</v>
      </c>
      <c r="B3390" t="str">
        <v>Charlas o divulgaciones en temas ambientales</v>
      </c>
      <c r="C3390">
        <v>0</v>
      </c>
      <c r="D3390" t="str">
        <f t="shared" si="57"/>
        <v>1</v>
      </c>
      <c r="E3390" t="s">
        <v>363</v>
      </c>
      <c r="F3390">
        <v>2025</v>
      </c>
    </row>
    <row r="3391" spans="1:6" x14ac:dyDescent="0.3">
      <c r="A3391" t="s">
        <v>370</v>
      </c>
      <c r="B3391" t="str">
        <v>Verificación de las revisiones tecnicomecanica de los vehiculos</v>
      </c>
      <c r="C3391">
        <v>0</v>
      </c>
      <c r="D3391" t="str">
        <f t="shared" si="57"/>
        <v>1</v>
      </c>
      <c r="E3391" t="s">
        <v>363</v>
      </c>
      <c r="F3391">
        <v>2025</v>
      </c>
    </row>
    <row r="3392" spans="1:6" x14ac:dyDescent="0.3">
      <c r="A3392" t="s">
        <v>370</v>
      </c>
      <c r="B3392" t="str">
        <v>Verificaciones de las revisiones tecnicomecanicas de las motos</v>
      </c>
      <c r="C3392">
        <v>0</v>
      </c>
      <c r="D3392" t="str">
        <f t="shared" si="57"/>
        <v>1</v>
      </c>
      <c r="E3392" t="s">
        <v>363</v>
      </c>
      <c r="F3392">
        <v>2025</v>
      </c>
    </row>
    <row r="3393" spans="1:6" x14ac:dyDescent="0.3">
      <c r="A3393" t="s">
        <v>370</v>
      </c>
      <c r="B3393" t="str">
        <v>Revisión de la información en la plataforma CAMPRO</v>
      </c>
      <c r="C3393">
        <v>0</v>
      </c>
      <c r="D3393" t="str">
        <f t="shared" si="57"/>
        <v>1</v>
      </c>
      <c r="E3393" t="s">
        <v>363</v>
      </c>
      <c r="F3393">
        <v>2025</v>
      </c>
    </row>
    <row r="3394" spans="1:6" x14ac:dyDescent="0.3">
      <c r="A3394" t="s">
        <v>370</v>
      </c>
      <c r="B3394" t="str">
        <v>Certificación ambiental para la habilitación de centros de diagnostico automotor - CDA</v>
      </c>
      <c r="C3394">
        <v>0</v>
      </c>
      <c r="D3394" t="str">
        <f t="shared" si="57"/>
        <v>1</v>
      </c>
      <c r="E3394" t="s">
        <v>363</v>
      </c>
      <c r="F3394">
        <v>2025</v>
      </c>
    </row>
    <row r="3395" spans="1:6" x14ac:dyDescent="0.3">
      <c r="A3395" t="s">
        <v>370</v>
      </c>
      <c r="B3395" t="str">
        <v>Combustibles</v>
      </c>
      <c r="C3395">
        <v>0</v>
      </c>
      <c r="D3395" t="str">
        <f t="shared" si="57"/>
        <v>1</v>
      </c>
      <c r="E3395" t="s">
        <v>363</v>
      </c>
      <c r="F3395">
        <v>2025</v>
      </c>
    </row>
    <row r="3396" spans="1:6" x14ac:dyDescent="0.3">
      <c r="A3396" t="s">
        <v>370</v>
      </c>
      <c r="B3396" t="str">
        <v>SSL-PM-02-RG-01 Matriz de Identificación sustancia quimica</v>
      </c>
      <c r="C3396">
        <v>0</v>
      </c>
      <c r="D3396" t="str">
        <f t="shared" si="57"/>
        <v>1</v>
      </c>
      <c r="E3396" t="s">
        <v>363</v>
      </c>
      <c r="F3396">
        <v>2025</v>
      </c>
    </row>
    <row r="3397" spans="1:6" x14ac:dyDescent="0.3">
      <c r="A3397" t="s">
        <v>370</v>
      </c>
      <c r="B3397" t="str">
        <v>Matriz de compatibilidad de acuerdo a las sustancias quimicas que se manejan</v>
      </c>
      <c r="C3397">
        <v>0</v>
      </c>
      <c r="D3397" t="str">
        <f t="shared" si="57"/>
        <v>1</v>
      </c>
      <c r="E3397" t="s">
        <v>363</v>
      </c>
      <c r="F3397">
        <v>2025</v>
      </c>
    </row>
    <row r="3398" spans="1:6" x14ac:dyDescent="0.3">
      <c r="A3398" t="s">
        <v>370</v>
      </c>
      <c r="B3398" t="str">
        <v>Verificación del almacenamiento de las sustancias quimicas de acuerdo al Sistema Globalmente Armonizado (Registro fotografico)</v>
      </c>
      <c r="C3398">
        <v>0</v>
      </c>
      <c r="D3398" t="str">
        <f t="shared" si="57"/>
        <v>1</v>
      </c>
      <c r="E3398" t="s">
        <v>363</v>
      </c>
      <c r="F3398">
        <v>2025</v>
      </c>
    </row>
    <row r="3399" spans="1:6" x14ac:dyDescent="0.3">
      <c r="A3399" t="s">
        <v>370</v>
      </c>
      <c r="B3399" t="str">
        <v>SSL-PM-02-RG-02 Etiquetado de las sustancias quimicas en la sede del proyecto (Servicios generales, almacen, TI, entre otras). (Registro fotografico)</v>
      </c>
      <c r="C3399">
        <v>0</v>
      </c>
      <c r="D3399" t="str">
        <f t="shared" si="57"/>
        <v>1</v>
      </c>
      <c r="E3399" t="s">
        <v>363</v>
      </c>
      <c r="F3399">
        <v>2025</v>
      </c>
    </row>
    <row r="3400" spans="1:6" x14ac:dyDescent="0.3">
      <c r="A3400" t="s">
        <v>370</v>
      </c>
      <c r="B3400" t="str">
        <v>Fichas de seguridad que se utilizan en el proyecto (Resolución 773 de 2021 - Decreto 1496 del 2018  y que cumplan de acuerdo a la NTC 4435)</v>
      </c>
      <c r="C3400">
        <v>0</v>
      </c>
      <c r="D3400" t="str">
        <f t="shared" si="57"/>
        <v>1</v>
      </c>
      <c r="E3400" t="s">
        <v>363</v>
      </c>
      <c r="F3400">
        <v>2025</v>
      </c>
    </row>
    <row r="3401" spans="1:6" x14ac:dyDescent="0.3">
      <c r="A3401" t="s">
        <v>370</v>
      </c>
      <c r="B3401" t="str">
        <v xml:space="preserve">SSL-PM-02-RG-02 Etiquetado de las sustancias quimicas en los vehiculos del proyecto  </v>
      </c>
      <c r="C3401">
        <v>0</v>
      </c>
      <c r="D3401" t="str">
        <f t="shared" si="57"/>
        <v>1</v>
      </c>
      <c r="E3401" t="s">
        <v>363</v>
      </c>
      <c r="F3401">
        <v>2025</v>
      </c>
    </row>
    <row r="3402" spans="1:6" x14ac:dyDescent="0.3">
      <c r="A3402" t="s">
        <v>370</v>
      </c>
      <c r="B3402" t="str">
        <v>SSL-PM-02-RG-03 Tarjeta de emergencia (para el transporte de sustancias quimicas)</v>
      </c>
      <c r="C3402">
        <v>0</v>
      </c>
      <c r="D3402" t="str">
        <f t="shared" si="57"/>
        <v>1</v>
      </c>
      <c r="E3402" t="s">
        <v>363</v>
      </c>
      <c r="F3402">
        <v>2025</v>
      </c>
    </row>
    <row r="3403" spans="1:6" x14ac:dyDescent="0.3">
      <c r="A3403" t="s">
        <v>370</v>
      </c>
      <c r="B3403" t="str">
        <v>Cumplimiento al rotulado de los vehiculos que transportan sustancias (Decreto 1609/2002)</v>
      </c>
      <c r="C3403">
        <v>0</v>
      </c>
      <c r="D3403" t="str">
        <f t="shared" si="57"/>
        <v>1</v>
      </c>
      <c r="E3403" t="s">
        <v>363</v>
      </c>
      <c r="F3403">
        <v>2025</v>
      </c>
    </row>
    <row r="3404" spans="1:6" x14ac:dyDescent="0.3">
      <c r="A3404" t="s">
        <v>370</v>
      </c>
      <c r="B3404" t="str">
        <v>SSL-PM-14-RG-05 Guion para el desarrollo del simulacro</v>
      </c>
      <c r="C3404">
        <v>0</v>
      </c>
      <c r="D3404" t="str">
        <f t="shared" si="57"/>
        <v>1</v>
      </c>
      <c r="E3404" t="s">
        <v>363</v>
      </c>
      <c r="F3404">
        <v>2025</v>
      </c>
    </row>
    <row r="3405" spans="1:6" x14ac:dyDescent="0.3">
      <c r="A3405" t="s">
        <v>370</v>
      </c>
      <c r="B3405" t="str">
        <v>SGA-PR-02-RG-03 Informe de simulacro de emergencias ambientales.</v>
      </c>
      <c r="C3405">
        <v>0</v>
      </c>
      <c r="D3405" t="str">
        <f t="shared" si="57"/>
        <v>1</v>
      </c>
      <c r="E3405" t="s">
        <v>363</v>
      </c>
      <c r="F3405">
        <v>2025</v>
      </c>
    </row>
    <row r="3406" spans="1:6" x14ac:dyDescent="0.3">
      <c r="A3406" t="s">
        <v>370</v>
      </c>
      <c r="B3406" t="str">
        <v>Documento donde se establece los PONS aplicables al contrato</v>
      </c>
      <c r="C3406">
        <v>0</v>
      </c>
      <c r="D3406" t="str">
        <f t="shared" si="57"/>
        <v>1</v>
      </c>
      <c r="E3406" t="s">
        <v>363</v>
      </c>
      <c r="F3406">
        <v>2025</v>
      </c>
    </row>
    <row r="3407" spans="1:6" x14ac:dyDescent="0.3">
      <c r="A3407" t="s">
        <v>370</v>
      </c>
      <c r="B3407" t="str">
        <v>SGA-PR-02-RG-02 Investigación de causalidad de emergencias ambientales</v>
      </c>
      <c r="C3407">
        <v>0</v>
      </c>
      <c r="D3407" t="str">
        <f t="shared" si="57"/>
        <v>1</v>
      </c>
      <c r="E3407" t="s">
        <v>363</v>
      </c>
      <c r="F3407">
        <v>2025</v>
      </c>
    </row>
    <row r="3408" spans="1:6" x14ac:dyDescent="0.3">
      <c r="A3408" t="s">
        <v>370</v>
      </c>
      <c r="B3408" t="str">
        <v>SGA-PR-02-RG-04 Base de incidentes ambientales</v>
      </c>
      <c r="C3408">
        <v>0</v>
      </c>
      <c r="D3408" t="str">
        <f t="shared" si="57"/>
        <v>1</v>
      </c>
      <c r="E3408" t="s">
        <v>363</v>
      </c>
      <c r="F3408">
        <v>2025</v>
      </c>
    </row>
    <row r="3409" spans="1:6" x14ac:dyDescent="0.3">
      <c r="A3409" t="s">
        <v>370</v>
      </c>
      <c r="B3409" t="str">
        <v>Inducción y reinducción</v>
      </c>
      <c r="C3409">
        <v>0</v>
      </c>
      <c r="D3409" t="str">
        <f t="shared" si="57"/>
        <v>1</v>
      </c>
      <c r="E3409" t="s">
        <v>363</v>
      </c>
      <c r="F3409">
        <v>2025</v>
      </c>
    </row>
    <row r="3410" spans="1:6" x14ac:dyDescent="0.3">
      <c r="A3410" t="s">
        <v>370</v>
      </c>
      <c r="B3410" t="str">
        <v>Inspecciones ambiental en terreno</v>
      </c>
      <c r="C3410">
        <v>0</v>
      </c>
      <c r="D3410" t="str">
        <f t="shared" si="57"/>
        <v>1</v>
      </c>
      <c r="E3410" t="s">
        <v>363</v>
      </c>
      <c r="F3410">
        <v>2025</v>
      </c>
    </row>
    <row r="3411" spans="1:6" x14ac:dyDescent="0.3">
      <c r="A3411" t="s">
        <v>370</v>
      </c>
      <c r="B3411" t="str">
        <v>Inspecciones de kit de derrames</v>
      </c>
      <c r="C3411">
        <v>0</v>
      </c>
      <c r="D3411" t="str">
        <f t="shared" si="57"/>
        <v>1</v>
      </c>
      <c r="E3411" t="s">
        <v>363</v>
      </c>
      <c r="F3411">
        <v>2025</v>
      </c>
    </row>
    <row r="3412" spans="1:6" x14ac:dyDescent="0.3">
      <c r="A3412" t="s">
        <v>370</v>
      </c>
      <c r="B3412" t="str">
        <v>Inspecciones localivas ambientales</v>
      </c>
      <c r="C3412">
        <v>0</v>
      </c>
      <c r="D3412" t="str">
        <f t="shared" si="57"/>
        <v>1</v>
      </c>
      <c r="E3412" t="s">
        <v>363</v>
      </c>
      <c r="F3412">
        <v>2025</v>
      </c>
    </row>
    <row r="3413" spans="1:6" x14ac:dyDescent="0.3">
      <c r="A3413" t="s">
        <v>370</v>
      </c>
      <c r="B3413" t="str">
        <v>Informe del desempeño ambiental del contrato (Indicadores, practicas sostenibles, hallazgos, entre otros)</v>
      </c>
      <c r="C3413">
        <v>0</v>
      </c>
      <c r="D3413" t="str">
        <f t="shared" si="57"/>
        <v>1</v>
      </c>
      <c r="E3413" t="s">
        <v>363</v>
      </c>
      <c r="F3413">
        <v>2025</v>
      </c>
    </row>
    <row r="3414" spans="1:6" x14ac:dyDescent="0.3">
      <c r="A3414" t="s">
        <v>370</v>
      </c>
      <c r="B3414" t="str">
        <v>Comunicación del desempeño ambiental a colaboradores</v>
      </c>
      <c r="C3414">
        <v>0</v>
      </c>
      <c r="D3414" t="str">
        <f t="shared" si="57"/>
        <v>1</v>
      </c>
      <c r="E3414" t="s">
        <v>363</v>
      </c>
      <c r="F3414">
        <v>2025</v>
      </c>
    </row>
    <row r="3415" spans="1:6" x14ac:dyDescent="0.3">
      <c r="A3415" t="s">
        <v>370</v>
      </c>
      <c r="B3415" t="str">
        <v>SGA-PL-01-RG-05 Lista de chequeo de cumplimiento ambiental de proveedores (Sustancias quimicas, Saneamiento básico, Residuos peligrosos, RCD, CDA, Estaciones de servicio, Laboratorios - Cromatografia; entre otros)</v>
      </c>
      <c r="C3415">
        <v>0</v>
      </c>
      <c r="D3415" t="str">
        <f t="shared" si="57"/>
        <v>1</v>
      </c>
      <c r="E3415" t="s">
        <v>363</v>
      </c>
      <c r="F3415">
        <v>2025</v>
      </c>
    </row>
    <row r="3416" spans="1:6" x14ac:dyDescent="0.3">
      <c r="A3416" t="s">
        <v>370</v>
      </c>
      <c r="B3416" t="str">
        <v>Soportes del cumplimiento ambiental de cada proveedor</v>
      </c>
      <c r="C3416">
        <v>0</v>
      </c>
      <c r="D3416" t="str">
        <f t="shared" si="57"/>
        <v>1</v>
      </c>
      <c r="E3416" t="s">
        <v>363</v>
      </c>
      <c r="F3416">
        <v>2025</v>
      </c>
    </row>
    <row r="3417" spans="1:6" x14ac:dyDescent="0.3">
      <c r="A3417" t="s">
        <v>370</v>
      </c>
      <c r="B3417" t="str">
        <v>Seguimiento y Control Acciones Correctivas y Oportunidades de Mejora</v>
      </c>
      <c r="C3417">
        <v>0</v>
      </c>
      <c r="D3417" t="str">
        <f t="shared" ref="D3417:D3477" si="58">IF(C3417=1,"0","1")</f>
        <v>1</v>
      </c>
      <c r="E3417" t="s">
        <v>363</v>
      </c>
      <c r="F3417">
        <v>2025</v>
      </c>
    </row>
    <row r="3418" spans="1:6" x14ac:dyDescent="0.3">
      <c r="A3418" t="s">
        <v>370</v>
      </c>
      <c r="B3418" t="str">
        <v>Evidencias de cierre de hallazgo</v>
      </c>
      <c r="C3418">
        <v>0</v>
      </c>
      <c r="D3418" t="str">
        <f t="shared" si="58"/>
        <v>1</v>
      </c>
      <c r="E3418" t="s">
        <v>363</v>
      </c>
      <c r="F3418">
        <v>2025</v>
      </c>
    </row>
    <row r="3419" spans="1:6" x14ac:dyDescent="0.3">
      <c r="A3419" t="s">
        <v>370</v>
      </c>
      <c r="B3419" t="str">
        <v>Residuos</v>
      </c>
      <c r="C3419">
        <v>0</v>
      </c>
      <c r="D3419" t="str">
        <f t="shared" si="58"/>
        <v>1</v>
      </c>
      <c r="E3419" t="s">
        <v>363</v>
      </c>
      <c r="F3419">
        <v>2025</v>
      </c>
    </row>
    <row r="3420" spans="1:6" x14ac:dyDescent="0.3">
      <c r="A3420" t="s">
        <v>370</v>
      </c>
      <c r="B3420" t="str">
        <v>Emisiones y combustible</v>
      </c>
      <c r="C3420">
        <v>0</v>
      </c>
      <c r="D3420" t="str">
        <f t="shared" si="58"/>
        <v>1</v>
      </c>
      <c r="E3420" t="s">
        <v>363</v>
      </c>
      <c r="F3420">
        <v>2025</v>
      </c>
    </row>
    <row r="3421" spans="1:6" x14ac:dyDescent="0.3">
      <c r="A3421" t="s">
        <v>370</v>
      </c>
      <c r="B3421" t="str">
        <v>Saneamiento básico</v>
      </c>
      <c r="C3421">
        <v>0</v>
      </c>
      <c r="D3421" t="str">
        <f t="shared" si="58"/>
        <v>1</v>
      </c>
      <c r="E3421" t="s">
        <v>363</v>
      </c>
      <c r="F3421">
        <v>2025</v>
      </c>
    </row>
    <row r="3422" spans="1:6" x14ac:dyDescent="0.3">
      <c r="A3422" t="s">
        <v>370</v>
      </c>
      <c r="B3422" t="str">
        <v>Inspecciones</v>
      </c>
      <c r="C3422">
        <v>0</v>
      </c>
      <c r="D3422" t="str">
        <f t="shared" si="58"/>
        <v>1</v>
      </c>
      <c r="E3422" t="s">
        <v>363</v>
      </c>
      <c r="F3422">
        <v>2025</v>
      </c>
    </row>
    <row r="3423" spans="1:6" x14ac:dyDescent="0.3">
      <c r="A3423" t="s">
        <v>370</v>
      </c>
      <c r="B3423" t="str">
        <v>Practicas</v>
      </c>
      <c r="C3423">
        <v>0</v>
      </c>
      <c r="D3423" t="str">
        <f t="shared" si="58"/>
        <v>1</v>
      </c>
      <c r="E3423" t="s">
        <v>363</v>
      </c>
      <c r="F3423">
        <v>2025</v>
      </c>
    </row>
    <row r="3424" spans="1:6" x14ac:dyDescent="0.3">
      <c r="A3424" t="s">
        <v>370</v>
      </c>
      <c r="B3424" t="str">
        <v>Formaciones</v>
      </c>
      <c r="C3424">
        <v>0</v>
      </c>
      <c r="D3424" t="str">
        <f t="shared" si="58"/>
        <v>1</v>
      </c>
      <c r="E3424" t="s">
        <v>363</v>
      </c>
      <c r="F3424">
        <v>2025</v>
      </c>
    </row>
    <row r="3425" spans="1:6" x14ac:dyDescent="0.3">
      <c r="A3425" t="s">
        <v>370</v>
      </c>
      <c r="B3425" t="str" cm="1">
        <f t="array" ref="B3425:B3483">'EPSA IBG'!C9:C67</f>
        <v>SIG-MG-01-RG-02 Matriz DOFA</v>
      </c>
      <c r="C3425" cm="1">
        <f t="array" ref="C3425:C3483">'EPSA IBG'!N9:N67</f>
        <v>0</v>
      </c>
      <c r="D3425" t="str">
        <f t="shared" si="58"/>
        <v>1</v>
      </c>
      <c r="E3425" t="s">
        <v>366</v>
      </c>
      <c r="F3425">
        <v>2025</v>
      </c>
    </row>
    <row r="3426" spans="1:6" x14ac:dyDescent="0.3">
      <c r="A3426" t="s">
        <v>370</v>
      </c>
      <c r="B3426" t="str">
        <v>Matriz de partes interesadas</v>
      </c>
      <c r="C3426">
        <v>1</v>
      </c>
      <c r="D3426" t="str">
        <f t="shared" si="58"/>
        <v>0</v>
      </c>
      <c r="E3426" t="s">
        <v>366</v>
      </c>
      <c r="F3426">
        <v>2025</v>
      </c>
    </row>
    <row r="3427" spans="1:6" x14ac:dyDescent="0.3">
      <c r="A3427" t="s">
        <v>370</v>
      </c>
      <c r="B3427" t="str">
        <v>Matriz de riesgos y oportunidades</v>
      </c>
      <c r="C3427">
        <v>0</v>
      </c>
      <c r="D3427" t="str">
        <f t="shared" si="58"/>
        <v>1</v>
      </c>
      <c r="E3427" t="s">
        <v>366</v>
      </c>
      <c r="F3427">
        <v>2025</v>
      </c>
    </row>
    <row r="3428" spans="1:6" x14ac:dyDescent="0.3">
      <c r="A3428" t="s">
        <v>370</v>
      </c>
      <c r="B3428" t="str">
        <v>Matriz de identificación de aspectos e impactos ambientales</v>
      </c>
      <c r="C3428">
        <v>1</v>
      </c>
      <c r="D3428" t="str">
        <f t="shared" si="58"/>
        <v>0</v>
      </c>
      <c r="E3428" t="s">
        <v>366</v>
      </c>
      <c r="F3428">
        <v>2025</v>
      </c>
    </row>
    <row r="3429" spans="1:6" x14ac:dyDescent="0.3">
      <c r="A3429" t="s">
        <v>370</v>
      </c>
      <c r="B3429" t="str">
        <v>Divulgación de la Matriz de identificación de aspectos e impactos ambientales</v>
      </c>
      <c r="C3429">
        <v>1</v>
      </c>
      <c r="D3429" t="str">
        <f t="shared" si="58"/>
        <v>0</v>
      </c>
      <c r="E3429" t="s">
        <v>366</v>
      </c>
      <c r="F3429">
        <v>2025</v>
      </c>
    </row>
    <row r="3430" spans="1:6" x14ac:dyDescent="0.3">
      <c r="A3430" t="s">
        <v>370</v>
      </c>
      <c r="B3430" t="str">
        <v>Presupuesto para la implementación del Sistema de Gestión Ambiental</v>
      </c>
      <c r="C3430">
        <v>1</v>
      </c>
      <c r="D3430" t="str">
        <f t="shared" si="58"/>
        <v>0</v>
      </c>
      <c r="E3430" t="s">
        <v>366</v>
      </c>
      <c r="F3430">
        <v>2025</v>
      </c>
    </row>
    <row r="3431" spans="1:6" x14ac:dyDescent="0.3">
      <c r="A3431" t="s">
        <v>370</v>
      </c>
      <c r="B3431" t="str">
        <v>Matriz de comunicaciones externas</v>
      </c>
      <c r="C3431">
        <v>1</v>
      </c>
      <c r="D3431" t="str">
        <f t="shared" si="58"/>
        <v>0</v>
      </c>
      <c r="E3431" t="s">
        <v>366</v>
      </c>
      <c r="F3431">
        <v>2025</v>
      </c>
    </row>
    <row r="3432" spans="1:6" x14ac:dyDescent="0.3">
      <c r="A3432" t="s">
        <v>370</v>
      </c>
      <c r="B3432" t="str">
        <v>Verificación de las instalaciones del centro de acopio</v>
      </c>
      <c r="C3432">
        <v>0</v>
      </c>
      <c r="D3432" t="str">
        <f t="shared" si="58"/>
        <v>1</v>
      </c>
      <c r="E3432" t="s">
        <v>366</v>
      </c>
      <c r="F3432">
        <v>2025</v>
      </c>
    </row>
    <row r="3433" spans="1:6" x14ac:dyDescent="0.3">
      <c r="A3433" t="s">
        <v>370</v>
      </c>
      <c r="B3433" t="str">
        <v xml:space="preserve">Aforo de residuos ordinarios </v>
      </c>
      <c r="C3433">
        <v>0</v>
      </c>
      <c r="D3433" t="str">
        <f t="shared" si="58"/>
        <v>1</v>
      </c>
      <c r="E3433" t="s">
        <v>366</v>
      </c>
      <c r="F3433">
        <v>2025</v>
      </c>
    </row>
    <row r="3434" spans="1:6" x14ac:dyDescent="0.3">
      <c r="A3434" t="s">
        <v>370</v>
      </c>
      <c r="B3434" t="str">
        <v>Orden y aseo del centro de acopio</v>
      </c>
      <c r="C3434">
        <v>0</v>
      </c>
      <c r="D3434" t="str">
        <f t="shared" si="58"/>
        <v>1</v>
      </c>
      <c r="E3434" t="s">
        <v>366</v>
      </c>
      <c r="F3434">
        <v>2025</v>
      </c>
    </row>
    <row r="3435" spans="1:6" x14ac:dyDescent="0.3">
      <c r="A3435" t="s">
        <v>370</v>
      </c>
      <c r="B3435" t="str">
        <v>Recolección de residuos aprovechables (SGA-PM-01-RG-02 Venta de material reciclable y/o donación)</v>
      </c>
      <c r="C3435">
        <v>0</v>
      </c>
      <c r="D3435" t="str">
        <f t="shared" si="58"/>
        <v>1</v>
      </c>
      <c r="E3435" t="s">
        <v>366</v>
      </c>
      <c r="F3435">
        <v>2025</v>
      </c>
    </row>
    <row r="3436" spans="1:6" x14ac:dyDescent="0.3">
      <c r="A3436" t="s">
        <v>370</v>
      </c>
      <c r="B3436" t="str">
        <v xml:space="preserve">Licencias de empresas de recolección , transporte y disposición de residuos peligrosos </v>
      </c>
      <c r="C3436">
        <v>0</v>
      </c>
      <c r="D3436" t="str">
        <f t="shared" si="58"/>
        <v>1</v>
      </c>
      <c r="E3436" t="s">
        <v>366</v>
      </c>
      <c r="F3436">
        <v>2025</v>
      </c>
    </row>
    <row r="3437" spans="1:6" x14ac:dyDescent="0.3">
      <c r="A3437" t="s">
        <v>370</v>
      </c>
      <c r="B3437" t="str">
        <v>Recoleccción de residuos peligrosos (SGA-PL-02-RG-01 Entrega y verificación  de residuos peligrosos)</v>
      </c>
      <c r="C3437">
        <v>0</v>
      </c>
      <c r="D3437" t="str">
        <f t="shared" si="58"/>
        <v>1</v>
      </c>
      <c r="E3437" t="s">
        <v>366</v>
      </c>
      <c r="F3437">
        <v>2025</v>
      </c>
    </row>
    <row r="3438" spans="1:6" x14ac:dyDescent="0.3">
      <c r="A3438" t="s">
        <v>370</v>
      </c>
      <c r="B3438" t="str">
        <v>Manifiestos de carga</v>
      </c>
      <c r="C3438">
        <v>0</v>
      </c>
      <c r="D3438" t="str">
        <f t="shared" si="58"/>
        <v>1</v>
      </c>
      <c r="E3438" t="s">
        <v>366</v>
      </c>
      <c r="F3438">
        <v>2025</v>
      </c>
    </row>
    <row r="3439" spans="1:6" x14ac:dyDescent="0.3">
      <c r="A3439" t="s">
        <v>370</v>
      </c>
      <c r="B3439" t="str">
        <v xml:space="preserve">Recolección de aguas residuales de baños portatiles </v>
      </c>
      <c r="C3439">
        <v>0</v>
      </c>
      <c r="D3439" t="str">
        <f t="shared" si="58"/>
        <v>1</v>
      </c>
      <c r="E3439" t="s">
        <v>366</v>
      </c>
      <c r="F3439">
        <v>2025</v>
      </c>
    </row>
    <row r="3440" spans="1:6" x14ac:dyDescent="0.3">
      <c r="A3440" t="s">
        <v>370</v>
      </c>
      <c r="B3440" t="str">
        <v>Actualización del registro SGA-PM-01-RG-01 Control de generación y disposición de residuos</v>
      </c>
      <c r="C3440">
        <v>0</v>
      </c>
      <c r="D3440" t="str">
        <f t="shared" si="58"/>
        <v>1</v>
      </c>
      <c r="E3440" t="s">
        <v>366</v>
      </c>
      <c r="F3440">
        <v>2025</v>
      </c>
    </row>
    <row r="3441" spans="1:6" x14ac:dyDescent="0.3">
      <c r="A3441" t="s">
        <v>370</v>
      </c>
      <c r="B3441" t="str">
        <v xml:space="preserve">Licencias y certificados de disposición final de los talleres que realizan mantenimiento a los vehiculos </v>
      </c>
      <c r="C3441">
        <v>0</v>
      </c>
      <c r="D3441" t="str">
        <f t="shared" si="58"/>
        <v>1</v>
      </c>
      <c r="E3441" t="s">
        <v>366</v>
      </c>
      <c r="F3441">
        <v>2025</v>
      </c>
    </row>
    <row r="3442" spans="1:6" x14ac:dyDescent="0.3">
      <c r="A3442" t="s">
        <v>370</v>
      </c>
      <c r="B3442" t="str">
        <v>Control de plagas (roedores)</v>
      </c>
      <c r="C3442">
        <v>1</v>
      </c>
      <c r="D3442" t="str">
        <f t="shared" si="58"/>
        <v>0</v>
      </c>
      <c r="E3442" t="s">
        <v>366</v>
      </c>
      <c r="F3442">
        <v>2025</v>
      </c>
    </row>
    <row r="3443" spans="1:6" x14ac:dyDescent="0.3">
      <c r="A3443" t="s">
        <v>370</v>
      </c>
      <c r="B3443" t="str">
        <v>Fumigación general (Vectores)</v>
      </c>
      <c r="C3443">
        <v>1</v>
      </c>
      <c r="D3443" t="str">
        <f t="shared" si="58"/>
        <v>0</v>
      </c>
      <c r="E3443" t="s">
        <v>366</v>
      </c>
      <c r="F3443">
        <v>2025</v>
      </c>
    </row>
    <row r="3444" spans="1:6" x14ac:dyDescent="0.3">
      <c r="A3444" t="s">
        <v>370</v>
      </c>
      <c r="B3444" t="str">
        <v>Lavado de tanques</v>
      </c>
      <c r="C3444">
        <v>1</v>
      </c>
      <c r="D3444" t="str">
        <f t="shared" si="58"/>
        <v>0</v>
      </c>
      <c r="E3444" t="s">
        <v>366</v>
      </c>
      <c r="F3444">
        <v>2025</v>
      </c>
    </row>
    <row r="3445" spans="1:6" x14ac:dyDescent="0.3">
      <c r="A3445" t="s">
        <v>370</v>
      </c>
      <c r="B3445" t="str">
        <v>Análisis e informe de agua potable (Laboratorio acreditado por el IDEAM)</v>
      </c>
      <c r="C3445">
        <v>0</v>
      </c>
      <c r="D3445" t="str">
        <f t="shared" si="58"/>
        <v>1</v>
      </c>
      <c r="E3445" t="s">
        <v>366</v>
      </c>
      <c r="F3445">
        <v>2025</v>
      </c>
    </row>
    <row r="3446" spans="1:6" x14ac:dyDescent="0.3">
      <c r="A3446" t="s">
        <v>370</v>
      </c>
      <c r="B3446" t="str">
        <v>Mantenimiento de los filtros de agua de las instalaciones de la sede</v>
      </c>
      <c r="C3446">
        <v>0</v>
      </c>
      <c r="D3446" t="str">
        <f t="shared" si="58"/>
        <v>1</v>
      </c>
      <c r="E3446" t="s">
        <v>366</v>
      </c>
      <c r="F3446">
        <v>2025</v>
      </c>
    </row>
    <row r="3447" spans="1:6" x14ac:dyDescent="0.3">
      <c r="A3447" t="s">
        <v>370</v>
      </c>
      <c r="B3447" t="str">
        <v>Proyectos para la disminuación del impacto ambiental</v>
      </c>
      <c r="C3447">
        <v>0</v>
      </c>
      <c r="D3447" t="str">
        <f t="shared" si="58"/>
        <v>1</v>
      </c>
      <c r="E3447" t="s">
        <v>366</v>
      </c>
      <c r="F3447">
        <v>2025</v>
      </c>
    </row>
    <row r="3448" spans="1:6" x14ac:dyDescent="0.3">
      <c r="A3448" t="s">
        <v>370</v>
      </c>
      <c r="B3448" t="str">
        <v>Campañas de toma de conciencia en el contrato</v>
      </c>
      <c r="C3448">
        <v>0</v>
      </c>
      <c r="D3448" t="str">
        <f t="shared" si="58"/>
        <v>1</v>
      </c>
      <c r="E3448" t="s">
        <v>366</v>
      </c>
      <c r="F3448">
        <v>2025</v>
      </c>
    </row>
    <row r="3449" spans="1:6" x14ac:dyDescent="0.3">
      <c r="A3449" t="s">
        <v>370</v>
      </c>
      <c r="B3449" t="str">
        <v>Charlas o divulgaciones en temas ambientales</v>
      </c>
      <c r="C3449">
        <v>0</v>
      </c>
      <c r="D3449" t="str">
        <f t="shared" si="58"/>
        <v>1</v>
      </c>
      <c r="E3449" t="s">
        <v>366</v>
      </c>
      <c r="F3449">
        <v>2025</v>
      </c>
    </row>
    <row r="3450" spans="1:6" x14ac:dyDescent="0.3">
      <c r="A3450" t="s">
        <v>370</v>
      </c>
      <c r="B3450" t="str">
        <v>Verificación de las revisiones tecnicomecanica de los vehiculos</v>
      </c>
      <c r="C3450">
        <v>0</v>
      </c>
      <c r="D3450" t="str">
        <f t="shared" si="58"/>
        <v>1</v>
      </c>
      <c r="E3450" t="s">
        <v>366</v>
      </c>
      <c r="F3450">
        <v>2025</v>
      </c>
    </row>
    <row r="3451" spans="1:6" x14ac:dyDescent="0.3">
      <c r="A3451" t="s">
        <v>370</v>
      </c>
      <c r="B3451" t="str">
        <v>Verificaciones de las revisiones tecnicomecanicas de las motos</v>
      </c>
      <c r="C3451">
        <v>0</v>
      </c>
      <c r="D3451" t="str">
        <f t="shared" si="58"/>
        <v>1</v>
      </c>
      <c r="E3451" t="s">
        <v>366</v>
      </c>
      <c r="F3451">
        <v>2025</v>
      </c>
    </row>
    <row r="3452" spans="1:6" x14ac:dyDescent="0.3">
      <c r="A3452" t="s">
        <v>370</v>
      </c>
      <c r="B3452" t="str">
        <v>Revisión de la información en la plataforma CAMPRO</v>
      </c>
      <c r="C3452">
        <v>0</v>
      </c>
      <c r="D3452" t="str">
        <f t="shared" si="58"/>
        <v>1</v>
      </c>
      <c r="E3452" t="s">
        <v>366</v>
      </c>
      <c r="F3452">
        <v>2025</v>
      </c>
    </row>
    <row r="3453" spans="1:6" x14ac:dyDescent="0.3">
      <c r="A3453" t="s">
        <v>370</v>
      </c>
      <c r="B3453" t="str">
        <v>Certificación ambiental para la habilitación de centros de diagnostico automotor - CDA</v>
      </c>
      <c r="C3453">
        <v>0</v>
      </c>
      <c r="D3453" t="str">
        <f t="shared" si="58"/>
        <v>1</v>
      </c>
      <c r="E3453" t="s">
        <v>366</v>
      </c>
      <c r="F3453">
        <v>2025</v>
      </c>
    </row>
    <row r="3454" spans="1:6" x14ac:dyDescent="0.3">
      <c r="A3454" t="s">
        <v>370</v>
      </c>
      <c r="B3454" t="str">
        <v>Combustibles</v>
      </c>
      <c r="C3454">
        <v>0</v>
      </c>
      <c r="D3454" t="str">
        <f t="shared" si="58"/>
        <v>1</v>
      </c>
      <c r="E3454" t="s">
        <v>366</v>
      </c>
      <c r="F3454">
        <v>2025</v>
      </c>
    </row>
    <row r="3455" spans="1:6" x14ac:dyDescent="0.3">
      <c r="A3455" t="s">
        <v>370</v>
      </c>
      <c r="B3455" t="str">
        <v>SSL-PM-02-RG-01 Matriz de Identificación sustancia quimica</v>
      </c>
      <c r="C3455">
        <v>0</v>
      </c>
      <c r="D3455" t="str">
        <f t="shared" si="58"/>
        <v>1</v>
      </c>
      <c r="E3455" t="s">
        <v>366</v>
      </c>
      <c r="F3455">
        <v>2025</v>
      </c>
    </row>
    <row r="3456" spans="1:6" x14ac:dyDescent="0.3">
      <c r="A3456" t="s">
        <v>370</v>
      </c>
      <c r="B3456" t="str">
        <v>Matriz de compatibilidad de acuerdo a las sustancias quimicas que se manejan</v>
      </c>
      <c r="C3456">
        <v>0</v>
      </c>
      <c r="D3456" t="str">
        <f t="shared" si="58"/>
        <v>1</v>
      </c>
      <c r="E3456" t="s">
        <v>366</v>
      </c>
      <c r="F3456">
        <v>2025</v>
      </c>
    </row>
    <row r="3457" spans="1:6" x14ac:dyDescent="0.3">
      <c r="A3457" t="s">
        <v>370</v>
      </c>
      <c r="B3457" t="str">
        <v>Verificación del almacenamiento de las sustancias quimicas de acuerdo al Sistema Globalmente Armonizado (Registro fotografico)</v>
      </c>
      <c r="C3457">
        <v>0</v>
      </c>
      <c r="D3457" t="str">
        <f t="shared" si="58"/>
        <v>1</v>
      </c>
      <c r="E3457" t="s">
        <v>366</v>
      </c>
      <c r="F3457">
        <v>2025</v>
      </c>
    </row>
    <row r="3458" spans="1:6" x14ac:dyDescent="0.3">
      <c r="A3458" t="s">
        <v>370</v>
      </c>
      <c r="B3458" t="str">
        <v>SSL-PM-02-RG-02 Etiquetado de las sustancias quimicas en la sede del proyecto (Servicios generales, almacen, TI, entre otras). (Registro fotografico)</v>
      </c>
      <c r="C3458">
        <v>0</v>
      </c>
      <c r="D3458" t="str">
        <f t="shared" si="58"/>
        <v>1</v>
      </c>
      <c r="E3458" t="s">
        <v>366</v>
      </c>
      <c r="F3458">
        <v>2025</v>
      </c>
    </row>
    <row r="3459" spans="1:6" x14ac:dyDescent="0.3">
      <c r="A3459" t="s">
        <v>370</v>
      </c>
      <c r="B3459" t="str">
        <v>Fichas de seguridad que se utilizan en el proyecto (Resolución 773 de 2021 - Decreto 1496 del 2018  y que cumplan de acuerdo a la NTC 4435)</v>
      </c>
      <c r="C3459">
        <v>0</v>
      </c>
      <c r="D3459" t="str">
        <f t="shared" si="58"/>
        <v>1</v>
      </c>
      <c r="E3459" t="s">
        <v>366</v>
      </c>
      <c r="F3459">
        <v>2025</v>
      </c>
    </row>
    <row r="3460" spans="1:6" x14ac:dyDescent="0.3">
      <c r="A3460" t="s">
        <v>370</v>
      </c>
      <c r="B3460" t="str">
        <v xml:space="preserve">SSL-PM-02-RG-02 Etiquetado de las sustancias quimicas en los vehiculos del proyecto  </v>
      </c>
      <c r="C3460">
        <v>0</v>
      </c>
      <c r="D3460" t="str">
        <f t="shared" si="58"/>
        <v>1</v>
      </c>
      <c r="E3460" t="s">
        <v>366</v>
      </c>
      <c r="F3460">
        <v>2025</v>
      </c>
    </row>
    <row r="3461" spans="1:6" x14ac:dyDescent="0.3">
      <c r="A3461" t="s">
        <v>370</v>
      </c>
      <c r="B3461" t="str">
        <v>SSL-PM-02-RG-03 Tarjeta de emergencia (para el transporte de sustancias quimicas)</v>
      </c>
      <c r="C3461">
        <v>0</v>
      </c>
      <c r="D3461" t="str">
        <f t="shared" si="58"/>
        <v>1</v>
      </c>
      <c r="E3461" t="s">
        <v>366</v>
      </c>
      <c r="F3461">
        <v>2025</v>
      </c>
    </row>
    <row r="3462" spans="1:6" x14ac:dyDescent="0.3">
      <c r="A3462" t="s">
        <v>370</v>
      </c>
      <c r="B3462" t="str">
        <v>Cumplimiento al rotulado de los vehiculos que transportan sustancias (Decreto 1609/2002)</v>
      </c>
      <c r="C3462">
        <v>0</v>
      </c>
      <c r="D3462" t="str">
        <f t="shared" si="58"/>
        <v>1</v>
      </c>
      <c r="E3462" t="s">
        <v>366</v>
      </c>
      <c r="F3462">
        <v>2025</v>
      </c>
    </row>
    <row r="3463" spans="1:6" x14ac:dyDescent="0.3">
      <c r="A3463" t="s">
        <v>370</v>
      </c>
      <c r="B3463" t="str">
        <v>SSL-PM-14-RG-05 Guion para el desarrollo del simulacro</v>
      </c>
      <c r="C3463">
        <v>0</v>
      </c>
      <c r="D3463" t="str">
        <f t="shared" si="58"/>
        <v>1</v>
      </c>
      <c r="E3463" t="s">
        <v>366</v>
      </c>
      <c r="F3463">
        <v>2025</v>
      </c>
    </row>
    <row r="3464" spans="1:6" x14ac:dyDescent="0.3">
      <c r="A3464" t="s">
        <v>370</v>
      </c>
      <c r="B3464" t="str">
        <v>SGA-PR-02-RG-03 Informe de simulacro de emergencias ambientales.</v>
      </c>
      <c r="C3464">
        <v>0</v>
      </c>
      <c r="D3464" t="str">
        <f t="shared" si="58"/>
        <v>1</v>
      </c>
      <c r="E3464" t="s">
        <v>366</v>
      </c>
      <c r="F3464">
        <v>2025</v>
      </c>
    </row>
    <row r="3465" spans="1:6" x14ac:dyDescent="0.3">
      <c r="A3465" t="s">
        <v>370</v>
      </c>
      <c r="B3465" t="str">
        <v>Documento donde se establece los PONS aplicables al contrato</v>
      </c>
      <c r="C3465">
        <v>0</v>
      </c>
      <c r="D3465" t="str">
        <f t="shared" si="58"/>
        <v>1</v>
      </c>
      <c r="E3465" t="s">
        <v>366</v>
      </c>
      <c r="F3465">
        <v>2025</v>
      </c>
    </row>
    <row r="3466" spans="1:6" x14ac:dyDescent="0.3">
      <c r="A3466" t="s">
        <v>370</v>
      </c>
      <c r="B3466" t="str">
        <v>SGA-PR-02-RG-02 Investigación de causalidad de emergencias ambientales</v>
      </c>
      <c r="C3466">
        <v>0</v>
      </c>
      <c r="D3466" t="str">
        <f t="shared" si="58"/>
        <v>1</v>
      </c>
      <c r="E3466" t="s">
        <v>366</v>
      </c>
      <c r="F3466">
        <v>2025</v>
      </c>
    </row>
    <row r="3467" spans="1:6" x14ac:dyDescent="0.3">
      <c r="A3467" t="s">
        <v>370</v>
      </c>
      <c r="B3467" t="str">
        <v>SGA-PR-02-RG-04 Base de incidentes ambientales</v>
      </c>
      <c r="C3467">
        <v>0</v>
      </c>
      <c r="D3467" t="str">
        <f t="shared" si="58"/>
        <v>1</v>
      </c>
      <c r="E3467" t="s">
        <v>366</v>
      </c>
      <c r="F3467">
        <v>2025</v>
      </c>
    </row>
    <row r="3468" spans="1:6" x14ac:dyDescent="0.3">
      <c r="A3468" t="s">
        <v>370</v>
      </c>
      <c r="B3468" t="str">
        <v>Inducción y reinducción</v>
      </c>
      <c r="C3468">
        <v>0</v>
      </c>
      <c r="D3468" t="str">
        <f t="shared" si="58"/>
        <v>1</v>
      </c>
      <c r="E3468" t="s">
        <v>366</v>
      </c>
      <c r="F3468">
        <v>2025</v>
      </c>
    </row>
    <row r="3469" spans="1:6" x14ac:dyDescent="0.3">
      <c r="A3469" t="s">
        <v>370</v>
      </c>
      <c r="B3469" t="str">
        <v>Inspecciones ambiental en terreno</v>
      </c>
      <c r="C3469">
        <v>0</v>
      </c>
      <c r="D3469" t="str">
        <f t="shared" si="58"/>
        <v>1</v>
      </c>
      <c r="E3469" t="s">
        <v>366</v>
      </c>
      <c r="F3469">
        <v>2025</v>
      </c>
    </row>
    <row r="3470" spans="1:6" x14ac:dyDescent="0.3">
      <c r="A3470" t="s">
        <v>370</v>
      </c>
      <c r="B3470" t="str">
        <v>Inspecciones de kit de derrames</v>
      </c>
      <c r="C3470">
        <v>0</v>
      </c>
      <c r="D3470" t="str">
        <f t="shared" si="58"/>
        <v>1</v>
      </c>
      <c r="E3470" t="s">
        <v>366</v>
      </c>
      <c r="F3470">
        <v>2025</v>
      </c>
    </row>
    <row r="3471" spans="1:6" x14ac:dyDescent="0.3">
      <c r="A3471" t="s">
        <v>370</v>
      </c>
      <c r="B3471" t="str">
        <v>Inspecciones localivas ambientales</v>
      </c>
      <c r="C3471">
        <v>0</v>
      </c>
      <c r="D3471" t="str">
        <f t="shared" si="58"/>
        <v>1</v>
      </c>
      <c r="E3471" t="s">
        <v>366</v>
      </c>
      <c r="F3471">
        <v>2025</v>
      </c>
    </row>
    <row r="3472" spans="1:6" x14ac:dyDescent="0.3">
      <c r="A3472" t="s">
        <v>370</v>
      </c>
      <c r="B3472" t="str">
        <v>Informe del desempeño ambiental del contrato (Indicadores, practicas sostenibles, hallazgos, entre otros)</v>
      </c>
      <c r="C3472">
        <v>0</v>
      </c>
      <c r="D3472" t="str">
        <f t="shared" si="58"/>
        <v>1</v>
      </c>
      <c r="E3472" t="s">
        <v>366</v>
      </c>
      <c r="F3472">
        <v>2025</v>
      </c>
    </row>
    <row r="3473" spans="1:6" x14ac:dyDescent="0.3">
      <c r="A3473" t="s">
        <v>370</v>
      </c>
      <c r="B3473" t="str">
        <v>Comunicación del desempeño ambiental a colaboradores</v>
      </c>
      <c r="C3473">
        <v>0</v>
      </c>
      <c r="D3473" t="str">
        <f t="shared" si="58"/>
        <v>1</v>
      </c>
      <c r="E3473" t="s">
        <v>366</v>
      </c>
      <c r="F3473">
        <v>2025</v>
      </c>
    </row>
    <row r="3474" spans="1:6" x14ac:dyDescent="0.3">
      <c r="A3474" t="s">
        <v>370</v>
      </c>
      <c r="B3474" t="str">
        <v>SGA-PL-01-RG-05 Lista de chequeo de cumplimiento ambiental de proveedores (Sustancias quimicas, Saneamiento básico, Residuos peligrosos, RCD, CDA, Estaciones de servicio, Laboratorios - Cromatografia; entre otros)</v>
      </c>
      <c r="C3474">
        <v>0</v>
      </c>
      <c r="D3474" t="str">
        <f t="shared" si="58"/>
        <v>1</v>
      </c>
      <c r="E3474" t="s">
        <v>366</v>
      </c>
      <c r="F3474">
        <v>2025</v>
      </c>
    </row>
    <row r="3475" spans="1:6" x14ac:dyDescent="0.3">
      <c r="A3475" t="s">
        <v>370</v>
      </c>
      <c r="B3475" t="str">
        <v>Soportes del cumplimiento ambiental de cada proveedor</v>
      </c>
      <c r="C3475">
        <v>0</v>
      </c>
      <c r="D3475" t="str">
        <f t="shared" si="58"/>
        <v>1</v>
      </c>
      <c r="E3475" t="s">
        <v>366</v>
      </c>
      <c r="F3475">
        <v>2025</v>
      </c>
    </row>
    <row r="3476" spans="1:6" x14ac:dyDescent="0.3">
      <c r="A3476" t="s">
        <v>370</v>
      </c>
      <c r="B3476" t="str">
        <v>Seguimiento y Control Acciones Correctivas y Oportunidades de Mejora</v>
      </c>
      <c r="C3476">
        <v>0</v>
      </c>
      <c r="D3476" t="str">
        <f t="shared" si="58"/>
        <v>1</v>
      </c>
      <c r="E3476" t="s">
        <v>366</v>
      </c>
      <c r="F3476">
        <v>2025</v>
      </c>
    </row>
    <row r="3477" spans="1:6" x14ac:dyDescent="0.3">
      <c r="A3477" t="s">
        <v>370</v>
      </c>
      <c r="B3477" t="str">
        <v>Evidencias de cierre de hallazgo</v>
      </c>
      <c r="C3477">
        <v>0</v>
      </c>
      <c r="D3477" t="str">
        <f t="shared" si="58"/>
        <v>1</v>
      </c>
      <c r="E3477" t="s">
        <v>366</v>
      </c>
      <c r="F3477">
        <v>2025</v>
      </c>
    </row>
    <row r="3478" spans="1:6" x14ac:dyDescent="0.3">
      <c r="A3478" t="s">
        <v>370</v>
      </c>
      <c r="B3478" t="str">
        <v>Residuos</v>
      </c>
      <c r="C3478">
        <v>0</v>
      </c>
      <c r="D3478" t="str">
        <f t="shared" ref="D3478:D3538" si="59">IF(C3478=1,"0","1")</f>
        <v>1</v>
      </c>
      <c r="E3478" t="s">
        <v>366</v>
      </c>
      <c r="F3478">
        <v>2025</v>
      </c>
    </row>
    <row r="3479" spans="1:6" x14ac:dyDescent="0.3">
      <c r="A3479" t="s">
        <v>370</v>
      </c>
      <c r="B3479" t="str">
        <v>Emisiones y combustible</v>
      </c>
      <c r="C3479">
        <v>0</v>
      </c>
      <c r="D3479" t="str">
        <f t="shared" si="59"/>
        <v>1</v>
      </c>
      <c r="E3479" t="s">
        <v>366</v>
      </c>
      <c r="F3479">
        <v>2025</v>
      </c>
    </row>
    <row r="3480" spans="1:6" x14ac:dyDescent="0.3">
      <c r="A3480" t="s">
        <v>370</v>
      </c>
      <c r="B3480" t="str">
        <v>Saneamiento básico</v>
      </c>
      <c r="C3480">
        <v>0</v>
      </c>
      <c r="D3480" t="str">
        <f t="shared" si="59"/>
        <v>1</v>
      </c>
      <c r="E3480" t="s">
        <v>366</v>
      </c>
      <c r="F3480">
        <v>2025</v>
      </c>
    </row>
    <row r="3481" spans="1:6" x14ac:dyDescent="0.3">
      <c r="A3481" t="s">
        <v>370</v>
      </c>
      <c r="B3481" t="str">
        <v>Inspecciones</v>
      </c>
      <c r="C3481">
        <v>0</v>
      </c>
      <c r="D3481" t="str">
        <f t="shared" si="59"/>
        <v>1</v>
      </c>
      <c r="E3481" t="s">
        <v>366</v>
      </c>
      <c r="F3481">
        <v>2025</v>
      </c>
    </row>
    <row r="3482" spans="1:6" x14ac:dyDescent="0.3">
      <c r="A3482" t="s">
        <v>370</v>
      </c>
      <c r="B3482" t="str">
        <v>Practicas</v>
      </c>
      <c r="C3482">
        <v>0</v>
      </c>
      <c r="D3482" t="str">
        <f t="shared" si="59"/>
        <v>1</v>
      </c>
      <c r="E3482" t="s">
        <v>366</v>
      </c>
      <c r="F3482">
        <v>2025</v>
      </c>
    </row>
    <row r="3483" spans="1:6" x14ac:dyDescent="0.3">
      <c r="A3483" t="s">
        <v>370</v>
      </c>
      <c r="B3483" t="str">
        <v>Formaciones</v>
      </c>
      <c r="C3483">
        <v>0</v>
      </c>
      <c r="D3483" t="str">
        <f t="shared" si="59"/>
        <v>1</v>
      </c>
      <c r="E3483" t="s">
        <v>366</v>
      </c>
      <c r="F3483">
        <v>2025</v>
      </c>
    </row>
    <row r="3484" spans="1:6" x14ac:dyDescent="0.3">
      <c r="A3484" t="s">
        <v>370</v>
      </c>
      <c r="B3484" t="str" cm="1">
        <f t="array" ref="B3484:B3542">'EPSA IBG'!C9:C67</f>
        <v>SIG-MG-01-RG-02 Matriz DOFA</v>
      </c>
      <c r="C3484" cm="1">
        <f t="array" ref="C3484:C3542">'EPSA IBG'!O9:O67</f>
        <v>0</v>
      </c>
      <c r="D3484" t="str">
        <f t="shared" si="59"/>
        <v>1</v>
      </c>
      <c r="E3484" t="s">
        <v>367</v>
      </c>
      <c r="F3484">
        <v>2025</v>
      </c>
    </row>
    <row r="3485" spans="1:6" x14ac:dyDescent="0.3">
      <c r="A3485" t="s">
        <v>370</v>
      </c>
      <c r="B3485" t="str">
        <v>Matriz de partes interesadas</v>
      </c>
      <c r="C3485">
        <v>1</v>
      </c>
      <c r="D3485" t="str">
        <f t="shared" si="59"/>
        <v>0</v>
      </c>
      <c r="E3485" t="s">
        <v>367</v>
      </c>
      <c r="F3485">
        <v>2025</v>
      </c>
    </row>
    <row r="3486" spans="1:6" x14ac:dyDescent="0.3">
      <c r="A3486" t="s">
        <v>370</v>
      </c>
      <c r="B3486" t="str">
        <v>Matriz de riesgos y oportunidades</v>
      </c>
      <c r="C3486">
        <v>0</v>
      </c>
      <c r="D3486" t="str">
        <f t="shared" si="59"/>
        <v>1</v>
      </c>
      <c r="E3486" t="s">
        <v>367</v>
      </c>
      <c r="F3486">
        <v>2025</v>
      </c>
    </row>
    <row r="3487" spans="1:6" x14ac:dyDescent="0.3">
      <c r="A3487" t="s">
        <v>370</v>
      </c>
      <c r="B3487" t="str">
        <v>Matriz de identificación de aspectos e impactos ambientales</v>
      </c>
      <c r="C3487">
        <v>1</v>
      </c>
      <c r="D3487" t="str">
        <f t="shared" si="59"/>
        <v>0</v>
      </c>
      <c r="E3487" t="s">
        <v>367</v>
      </c>
      <c r="F3487">
        <v>2025</v>
      </c>
    </row>
    <row r="3488" spans="1:6" x14ac:dyDescent="0.3">
      <c r="A3488" t="s">
        <v>370</v>
      </c>
      <c r="B3488" t="str">
        <v>Divulgación de la Matriz de identificación de aspectos e impactos ambientales</v>
      </c>
      <c r="C3488">
        <v>1</v>
      </c>
      <c r="D3488" t="str">
        <f t="shared" si="59"/>
        <v>0</v>
      </c>
      <c r="E3488" t="s">
        <v>367</v>
      </c>
      <c r="F3488">
        <v>2025</v>
      </c>
    </row>
    <row r="3489" spans="1:6" x14ac:dyDescent="0.3">
      <c r="A3489" t="s">
        <v>370</v>
      </c>
      <c r="B3489" t="str">
        <v>Presupuesto para la implementación del Sistema de Gestión Ambiental</v>
      </c>
      <c r="C3489">
        <v>1</v>
      </c>
      <c r="D3489" t="str">
        <f t="shared" si="59"/>
        <v>0</v>
      </c>
      <c r="E3489" t="s">
        <v>367</v>
      </c>
      <c r="F3489">
        <v>2025</v>
      </c>
    </row>
    <row r="3490" spans="1:6" x14ac:dyDescent="0.3">
      <c r="A3490" t="s">
        <v>370</v>
      </c>
      <c r="B3490" t="str">
        <v>Matriz de comunicaciones externas</v>
      </c>
      <c r="C3490">
        <v>1</v>
      </c>
      <c r="D3490" t="str">
        <f t="shared" si="59"/>
        <v>0</v>
      </c>
      <c r="E3490" t="s">
        <v>367</v>
      </c>
      <c r="F3490">
        <v>2025</v>
      </c>
    </row>
    <row r="3491" spans="1:6" x14ac:dyDescent="0.3">
      <c r="A3491" t="s">
        <v>370</v>
      </c>
      <c r="B3491" t="str">
        <v>Verificación de las instalaciones del centro de acopio</v>
      </c>
      <c r="C3491">
        <v>0</v>
      </c>
      <c r="D3491" t="str">
        <f t="shared" si="59"/>
        <v>1</v>
      </c>
      <c r="E3491" t="s">
        <v>367</v>
      </c>
      <c r="F3491">
        <v>2025</v>
      </c>
    </row>
    <row r="3492" spans="1:6" x14ac:dyDescent="0.3">
      <c r="A3492" t="s">
        <v>370</v>
      </c>
      <c r="B3492" t="str">
        <v xml:space="preserve">Aforo de residuos ordinarios </v>
      </c>
      <c r="C3492">
        <v>0</v>
      </c>
      <c r="D3492" t="str">
        <f t="shared" si="59"/>
        <v>1</v>
      </c>
      <c r="E3492" t="s">
        <v>367</v>
      </c>
      <c r="F3492">
        <v>2025</v>
      </c>
    </row>
    <row r="3493" spans="1:6" x14ac:dyDescent="0.3">
      <c r="A3493" t="s">
        <v>370</v>
      </c>
      <c r="B3493" t="str">
        <v>Orden y aseo del centro de acopio</v>
      </c>
      <c r="C3493">
        <v>0</v>
      </c>
      <c r="D3493" t="str">
        <f t="shared" si="59"/>
        <v>1</v>
      </c>
      <c r="E3493" t="s">
        <v>367</v>
      </c>
      <c r="F3493">
        <v>2025</v>
      </c>
    </row>
    <row r="3494" spans="1:6" x14ac:dyDescent="0.3">
      <c r="A3494" t="s">
        <v>370</v>
      </c>
      <c r="B3494" t="str">
        <v>Recolección de residuos aprovechables (SGA-PM-01-RG-02 Venta de material reciclable y/o donación)</v>
      </c>
      <c r="C3494">
        <v>0</v>
      </c>
      <c r="D3494" t="str">
        <f t="shared" si="59"/>
        <v>1</v>
      </c>
      <c r="E3494" t="s">
        <v>367</v>
      </c>
      <c r="F3494">
        <v>2025</v>
      </c>
    </row>
    <row r="3495" spans="1:6" x14ac:dyDescent="0.3">
      <c r="A3495" t="s">
        <v>370</v>
      </c>
      <c r="B3495" t="str">
        <v xml:space="preserve">Licencias de empresas de recolección , transporte y disposición de residuos peligrosos </v>
      </c>
      <c r="C3495">
        <v>0</v>
      </c>
      <c r="D3495" t="str">
        <f t="shared" si="59"/>
        <v>1</v>
      </c>
      <c r="E3495" t="s">
        <v>367</v>
      </c>
      <c r="F3495">
        <v>2025</v>
      </c>
    </row>
    <row r="3496" spans="1:6" x14ac:dyDescent="0.3">
      <c r="A3496" t="s">
        <v>370</v>
      </c>
      <c r="B3496" t="str">
        <v>Recoleccción de residuos peligrosos (SGA-PL-02-RG-01 Entrega y verificación  de residuos peligrosos)</v>
      </c>
      <c r="C3496">
        <v>0</v>
      </c>
      <c r="D3496" t="str">
        <f t="shared" si="59"/>
        <v>1</v>
      </c>
      <c r="E3496" t="s">
        <v>367</v>
      </c>
      <c r="F3496">
        <v>2025</v>
      </c>
    </row>
    <row r="3497" spans="1:6" x14ac:dyDescent="0.3">
      <c r="A3497" t="s">
        <v>370</v>
      </c>
      <c r="B3497" t="str">
        <v>Manifiestos de carga</v>
      </c>
      <c r="C3497">
        <v>0</v>
      </c>
      <c r="D3497" t="str">
        <f t="shared" si="59"/>
        <v>1</v>
      </c>
      <c r="E3497" t="s">
        <v>367</v>
      </c>
      <c r="F3497">
        <v>2025</v>
      </c>
    </row>
    <row r="3498" spans="1:6" x14ac:dyDescent="0.3">
      <c r="A3498" t="s">
        <v>370</v>
      </c>
      <c r="B3498" t="str">
        <v xml:space="preserve">Recolección de aguas residuales de baños portatiles </v>
      </c>
      <c r="C3498">
        <v>0</v>
      </c>
      <c r="D3498" t="str">
        <f t="shared" si="59"/>
        <v>1</v>
      </c>
      <c r="E3498" t="s">
        <v>367</v>
      </c>
      <c r="F3498">
        <v>2025</v>
      </c>
    </row>
    <row r="3499" spans="1:6" x14ac:dyDescent="0.3">
      <c r="A3499" t="s">
        <v>370</v>
      </c>
      <c r="B3499" t="str">
        <v>Actualización del registro SGA-PM-01-RG-01 Control de generación y disposición de residuos</v>
      </c>
      <c r="C3499">
        <v>0</v>
      </c>
      <c r="D3499" t="str">
        <f t="shared" si="59"/>
        <v>1</v>
      </c>
      <c r="E3499" t="s">
        <v>367</v>
      </c>
      <c r="F3499">
        <v>2025</v>
      </c>
    </row>
    <row r="3500" spans="1:6" x14ac:dyDescent="0.3">
      <c r="A3500" t="s">
        <v>370</v>
      </c>
      <c r="B3500" t="str">
        <v xml:space="preserve">Licencias y certificados de disposición final de los talleres que realizan mantenimiento a los vehiculos </v>
      </c>
      <c r="C3500">
        <v>0</v>
      </c>
      <c r="D3500" t="str">
        <f t="shared" si="59"/>
        <v>1</v>
      </c>
      <c r="E3500" t="s">
        <v>367</v>
      </c>
      <c r="F3500">
        <v>2025</v>
      </c>
    </row>
    <row r="3501" spans="1:6" x14ac:dyDescent="0.3">
      <c r="A3501" t="s">
        <v>370</v>
      </c>
      <c r="B3501" t="str">
        <v>Control de plagas (roedores)</v>
      </c>
      <c r="C3501">
        <v>1</v>
      </c>
      <c r="D3501" t="str">
        <f t="shared" si="59"/>
        <v>0</v>
      </c>
      <c r="E3501" t="s">
        <v>367</v>
      </c>
      <c r="F3501">
        <v>2025</v>
      </c>
    </row>
    <row r="3502" spans="1:6" x14ac:dyDescent="0.3">
      <c r="A3502" t="s">
        <v>370</v>
      </c>
      <c r="B3502" t="str">
        <v>Fumigación general (Vectores)</v>
      </c>
      <c r="C3502">
        <v>1</v>
      </c>
      <c r="D3502" t="str">
        <f t="shared" si="59"/>
        <v>0</v>
      </c>
      <c r="E3502" t="s">
        <v>367</v>
      </c>
      <c r="F3502">
        <v>2025</v>
      </c>
    </row>
    <row r="3503" spans="1:6" x14ac:dyDescent="0.3">
      <c r="A3503" t="s">
        <v>370</v>
      </c>
      <c r="B3503" t="str">
        <v>Lavado de tanques</v>
      </c>
      <c r="C3503">
        <v>1</v>
      </c>
      <c r="D3503" t="str">
        <f t="shared" si="59"/>
        <v>0</v>
      </c>
      <c r="E3503" t="s">
        <v>367</v>
      </c>
      <c r="F3503">
        <v>2025</v>
      </c>
    </row>
    <row r="3504" spans="1:6" x14ac:dyDescent="0.3">
      <c r="A3504" t="s">
        <v>370</v>
      </c>
      <c r="B3504" t="str">
        <v>Análisis e informe de agua potable (Laboratorio acreditado por el IDEAM)</v>
      </c>
      <c r="C3504">
        <v>0</v>
      </c>
      <c r="D3504" t="str">
        <f t="shared" si="59"/>
        <v>1</v>
      </c>
      <c r="E3504" t="s">
        <v>367</v>
      </c>
      <c r="F3504">
        <v>2025</v>
      </c>
    </row>
    <row r="3505" spans="1:6" x14ac:dyDescent="0.3">
      <c r="A3505" t="s">
        <v>370</v>
      </c>
      <c r="B3505" t="str">
        <v>Mantenimiento de los filtros de agua de las instalaciones de la sede</v>
      </c>
      <c r="C3505">
        <v>0</v>
      </c>
      <c r="D3505" t="str">
        <f t="shared" si="59"/>
        <v>1</v>
      </c>
      <c r="E3505" t="s">
        <v>367</v>
      </c>
      <c r="F3505">
        <v>2025</v>
      </c>
    </row>
    <row r="3506" spans="1:6" x14ac:dyDescent="0.3">
      <c r="A3506" t="s">
        <v>370</v>
      </c>
      <c r="B3506" t="str">
        <v>Proyectos para la disminuación del impacto ambiental</v>
      </c>
      <c r="C3506">
        <v>0</v>
      </c>
      <c r="D3506" t="str">
        <f t="shared" si="59"/>
        <v>1</v>
      </c>
      <c r="E3506" t="s">
        <v>367</v>
      </c>
      <c r="F3506">
        <v>2025</v>
      </c>
    </row>
    <row r="3507" spans="1:6" x14ac:dyDescent="0.3">
      <c r="A3507" t="s">
        <v>370</v>
      </c>
      <c r="B3507" t="str">
        <v>Campañas de toma de conciencia en el contrato</v>
      </c>
      <c r="C3507">
        <v>0</v>
      </c>
      <c r="D3507" t="str">
        <f t="shared" si="59"/>
        <v>1</v>
      </c>
      <c r="E3507" t="s">
        <v>367</v>
      </c>
      <c r="F3507">
        <v>2025</v>
      </c>
    </row>
    <row r="3508" spans="1:6" x14ac:dyDescent="0.3">
      <c r="A3508" t="s">
        <v>370</v>
      </c>
      <c r="B3508" t="str">
        <v>Charlas o divulgaciones en temas ambientales</v>
      </c>
      <c r="C3508">
        <v>0</v>
      </c>
      <c r="D3508" t="str">
        <f t="shared" si="59"/>
        <v>1</v>
      </c>
      <c r="E3508" t="s">
        <v>367</v>
      </c>
      <c r="F3508">
        <v>2025</v>
      </c>
    </row>
    <row r="3509" spans="1:6" x14ac:dyDescent="0.3">
      <c r="A3509" t="s">
        <v>370</v>
      </c>
      <c r="B3509" t="str">
        <v>Verificación de las revisiones tecnicomecanica de los vehiculos</v>
      </c>
      <c r="C3509">
        <v>0</v>
      </c>
      <c r="D3509" t="str">
        <f t="shared" si="59"/>
        <v>1</v>
      </c>
      <c r="E3509" t="s">
        <v>367</v>
      </c>
      <c r="F3509">
        <v>2025</v>
      </c>
    </row>
    <row r="3510" spans="1:6" x14ac:dyDescent="0.3">
      <c r="A3510" t="s">
        <v>370</v>
      </c>
      <c r="B3510" t="str">
        <v>Verificaciones de las revisiones tecnicomecanicas de las motos</v>
      </c>
      <c r="C3510">
        <v>0</v>
      </c>
      <c r="D3510" t="str">
        <f t="shared" si="59"/>
        <v>1</v>
      </c>
      <c r="E3510" t="s">
        <v>367</v>
      </c>
      <c r="F3510">
        <v>2025</v>
      </c>
    </row>
    <row r="3511" spans="1:6" x14ac:dyDescent="0.3">
      <c r="A3511" t="s">
        <v>370</v>
      </c>
      <c r="B3511" t="str">
        <v>Revisión de la información en la plataforma CAMPRO</v>
      </c>
      <c r="C3511">
        <v>0</v>
      </c>
      <c r="D3511" t="str">
        <f t="shared" si="59"/>
        <v>1</v>
      </c>
      <c r="E3511" t="s">
        <v>367</v>
      </c>
      <c r="F3511">
        <v>2025</v>
      </c>
    </row>
    <row r="3512" spans="1:6" x14ac:dyDescent="0.3">
      <c r="A3512" t="s">
        <v>370</v>
      </c>
      <c r="B3512" t="str">
        <v>Certificación ambiental para la habilitación de centros de diagnostico automotor - CDA</v>
      </c>
      <c r="C3512">
        <v>0</v>
      </c>
      <c r="D3512" t="str">
        <f t="shared" si="59"/>
        <v>1</v>
      </c>
      <c r="E3512" t="s">
        <v>367</v>
      </c>
      <c r="F3512">
        <v>2025</v>
      </c>
    </row>
    <row r="3513" spans="1:6" x14ac:dyDescent="0.3">
      <c r="A3513" t="s">
        <v>370</v>
      </c>
      <c r="B3513" t="str">
        <v>Combustibles</v>
      </c>
      <c r="C3513">
        <v>0</v>
      </c>
      <c r="D3513" t="str">
        <f t="shared" si="59"/>
        <v>1</v>
      </c>
      <c r="E3513" t="s">
        <v>367</v>
      </c>
      <c r="F3513">
        <v>2025</v>
      </c>
    </row>
    <row r="3514" spans="1:6" x14ac:dyDescent="0.3">
      <c r="A3514" t="s">
        <v>370</v>
      </c>
      <c r="B3514" t="str">
        <v>SSL-PM-02-RG-01 Matriz de Identificación sustancia quimica</v>
      </c>
      <c r="C3514">
        <v>0</v>
      </c>
      <c r="D3514" t="str">
        <f t="shared" si="59"/>
        <v>1</v>
      </c>
      <c r="E3514" t="s">
        <v>367</v>
      </c>
      <c r="F3514">
        <v>2025</v>
      </c>
    </row>
    <row r="3515" spans="1:6" x14ac:dyDescent="0.3">
      <c r="A3515" t="s">
        <v>370</v>
      </c>
      <c r="B3515" t="str">
        <v>Matriz de compatibilidad de acuerdo a las sustancias quimicas que se manejan</v>
      </c>
      <c r="C3515">
        <v>0</v>
      </c>
      <c r="D3515" t="str">
        <f t="shared" si="59"/>
        <v>1</v>
      </c>
      <c r="E3515" t="s">
        <v>367</v>
      </c>
      <c r="F3515">
        <v>2025</v>
      </c>
    </row>
    <row r="3516" spans="1:6" x14ac:dyDescent="0.3">
      <c r="A3516" t="s">
        <v>370</v>
      </c>
      <c r="B3516" t="str">
        <v>Verificación del almacenamiento de las sustancias quimicas de acuerdo al Sistema Globalmente Armonizado (Registro fotografico)</v>
      </c>
      <c r="C3516">
        <v>0</v>
      </c>
      <c r="D3516" t="str">
        <f t="shared" si="59"/>
        <v>1</v>
      </c>
      <c r="E3516" t="s">
        <v>367</v>
      </c>
      <c r="F3516">
        <v>2025</v>
      </c>
    </row>
    <row r="3517" spans="1:6" x14ac:dyDescent="0.3">
      <c r="A3517" t="s">
        <v>370</v>
      </c>
      <c r="B3517" t="str">
        <v>SSL-PM-02-RG-02 Etiquetado de las sustancias quimicas en la sede del proyecto (Servicios generales, almacen, TI, entre otras). (Registro fotografico)</v>
      </c>
      <c r="C3517">
        <v>0</v>
      </c>
      <c r="D3517" t="str">
        <f t="shared" si="59"/>
        <v>1</v>
      </c>
      <c r="E3517" t="s">
        <v>367</v>
      </c>
      <c r="F3517">
        <v>2025</v>
      </c>
    </row>
    <row r="3518" spans="1:6" x14ac:dyDescent="0.3">
      <c r="A3518" t="s">
        <v>370</v>
      </c>
      <c r="B3518" t="str">
        <v>Fichas de seguridad que se utilizan en el proyecto (Resolución 773 de 2021 - Decreto 1496 del 2018  y que cumplan de acuerdo a la NTC 4435)</v>
      </c>
      <c r="C3518">
        <v>0</v>
      </c>
      <c r="D3518" t="str">
        <f t="shared" si="59"/>
        <v>1</v>
      </c>
      <c r="E3518" t="s">
        <v>367</v>
      </c>
      <c r="F3518">
        <v>2025</v>
      </c>
    </row>
    <row r="3519" spans="1:6" x14ac:dyDescent="0.3">
      <c r="A3519" t="s">
        <v>370</v>
      </c>
      <c r="B3519" t="str">
        <v xml:space="preserve">SSL-PM-02-RG-02 Etiquetado de las sustancias quimicas en los vehiculos del proyecto  </v>
      </c>
      <c r="C3519">
        <v>0</v>
      </c>
      <c r="D3519" t="str">
        <f t="shared" si="59"/>
        <v>1</v>
      </c>
      <c r="E3519" t="s">
        <v>367</v>
      </c>
      <c r="F3519">
        <v>2025</v>
      </c>
    </row>
    <row r="3520" spans="1:6" x14ac:dyDescent="0.3">
      <c r="A3520" t="s">
        <v>370</v>
      </c>
      <c r="B3520" t="str">
        <v>SSL-PM-02-RG-03 Tarjeta de emergencia (para el transporte de sustancias quimicas)</v>
      </c>
      <c r="C3520">
        <v>0</v>
      </c>
      <c r="D3520" t="str">
        <f t="shared" si="59"/>
        <v>1</v>
      </c>
      <c r="E3520" t="s">
        <v>367</v>
      </c>
      <c r="F3520">
        <v>2025</v>
      </c>
    </row>
    <row r="3521" spans="1:6" x14ac:dyDescent="0.3">
      <c r="A3521" t="s">
        <v>370</v>
      </c>
      <c r="B3521" t="str">
        <v>Cumplimiento al rotulado de los vehiculos que transportan sustancias (Decreto 1609/2002)</v>
      </c>
      <c r="C3521">
        <v>0</v>
      </c>
      <c r="D3521" t="str">
        <f t="shared" si="59"/>
        <v>1</v>
      </c>
      <c r="E3521" t="s">
        <v>367</v>
      </c>
      <c r="F3521">
        <v>2025</v>
      </c>
    </row>
    <row r="3522" spans="1:6" x14ac:dyDescent="0.3">
      <c r="A3522" t="s">
        <v>370</v>
      </c>
      <c r="B3522" t="str">
        <v>SSL-PM-14-RG-05 Guion para el desarrollo del simulacro</v>
      </c>
      <c r="C3522">
        <v>0</v>
      </c>
      <c r="D3522" t="str">
        <f t="shared" si="59"/>
        <v>1</v>
      </c>
      <c r="E3522" t="s">
        <v>367</v>
      </c>
      <c r="F3522">
        <v>2025</v>
      </c>
    </row>
    <row r="3523" spans="1:6" x14ac:dyDescent="0.3">
      <c r="A3523" t="s">
        <v>370</v>
      </c>
      <c r="B3523" t="str">
        <v>SGA-PR-02-RG-03 Informe de simulacro de emergencias ambientales.</v>
      </c>
      <c r="C3523">
        <v>0</v>
      </c>
      <c r="D3523" t="str">
        <f t="shared" si="59"/>
        <v>1</v>
      </c>
      <c r="E3523" t="s">
        <v>367</v>
      </c>
      <c r="F3523">
        <v>2025</v>
      </c>
    </row>
    <row r="3524" spans="1:6" x14ac:dyDescent="0.3">
      <c r="A3524" t="s">
        <v>370</v>
      </c>
      <c r="B3524" t="str">
        <v>Documento donde se establece los PONS aplicables al contrato</v>
      </c>
      <c r="C3524">
        <v>0</v>
      </c>
      <c r="D3524" t="str">
        <f t="shared" si="59"/>
        <v>1</v>
      </c>
      <c r="E3524" t="s">
        <v>367</v>
      </c>
      <c r="F3524">
        <v>2025</v>
      </c>
    </row>
    <row r="3525" spans="1:6" x14ac:dyDescent="0.3">
      <c r="A3525" t="s">
        <v>370</v>
      </c>
      <c r="B3525" t="str">
        <v>SGA-PR-02-RG-02 Investigación de causalidad de emergencias ambientales</v>
      </c>
      <c r="C3525">
        <v>0</v>
      </c>
      <c r="D3525" t="str">
        <f t="shared" si="59"/>
        <v>1</v>
      </c>
      <c r="E3525" t="s">
        <v>367</v>
      </c>
      <c r="F3525">
        <v>2025</v>
      </c>
    </row>
    <row r="3526" spans="1:6" x14ac:dyDescent="0.3">
      <c r="A3526" t="s">
        <v>370</v>
      </c>
      <c r="B3526" t="str">
        <v>SGA-PR-02-RG-04 Base de incidentes ambientales</v>
      </c>
      <c r="C3526">
        <v>0</v>
      </c>
      <c r="D3526" t="str">
        <f t="shared" si="59"/>
        <v>1</v>
      </c>
      <c r="E3526" t="s">
        <v>367</v>
      </c>
      <c r="F3526">
        <v>2025</v>
      </c>
    </row>
    <row r="3527" spans="1:6" x14ac:dyDescent="0.3">
      <c r="A3527" t="s">
        <v>370</v>
      </c>
      <c r="B3527" t="str">
        <v>Inducción y reinducción</v>
      </c>
      <c r="C3527">
        <v>0</v>
      </c>
      <c r="D3527" t="str">
        <f t="shared" si="59"/>
        <v>1</v>
      </c>
      <c r="E3527" t="s">
        <v>367</v>
      </c>
      <c r="F3527">
        <v>2025</v>
      </c>
    </row>
    <row r="3528" spans="1:6" x14ac:dyDescent="0.3">
      <c r="A3528" t="s">
        <v>370</v>
      </c>
      <c r="B3528" t="str">
        <v>Inspecciones ambiental en terreno</v>
      </c>
      <c r="C3528">
        <v>0</v>
      </c>
      <c r="D3528" t="str">
        <f t="shared" si="59"/>
        <v>1</v>
      </c>
      <c r="E3528" t="s">
        <v>367</v>
      </c>
      <c r="F3528">
        <v>2025</v>
      </c>
    </row>
    <row r="3529" spans="1:6" x14ac:dyDescent="0.3">
      <c r="A3529" t="s">
        <v>370</v>
      </c>
      <c r="B3529" t="str">
        <v>Inspecciones de kit de derrames</v>
      </c>
      <c r="C3529">
        <v>0</v>
      </c>
      <c r="D3529" t="str">
        <f t="shared" si="59"/>
        <v>1</v>
      </c>
      <c r="E3529" t="s">
        <v>367</v>
      </c>
      <c r="F3529">
        <v>2025</v>
      </c>
    </row>
    <row r="3530" spans="1:6" x14ac:dyDescent="0.3">
      <c r="A3530" t="s">
        <v>370</v>
      </c>
      <c r="B3530" t="str">
        <v>Inspecciones localivas ambientales</v>
      </c>
      <c r="C3530">
        <v>0</v>
      </c>
      <c r="D3530" t="str">
        <f t="shared" si="59"/>
        <v>1</v>
      </c>
      <c r="E3530" t="s">
        <v>367</v>
      </c>
      <c r="F3530">
        <v>2025</v>
      </c>
    </row>
    <row r="3531" spans="1:6" x14ac:dyDescent="0.3">
      <c r="A3531" t="s">
        <v>370</v>
      </c>
      <c r="B3531" t="str">
        <v>Informe del desempeño ambiental del contrato (Indicadores, practicas sostenibles, hallazgos, entre otros)</v>
      </c>
      <c r="C3531">
        <v>0</v>
      </c>
      <c r="D3531" t="str">
        <f t="shared" si="59"/>
        <v>1</v>
      </c>
      <c r="E3531" t="s">
        <v>367</v>
      </c>
      <c r="F3531">
        <v>2025</v>
      </c>
    </row>
    <row r="3532" spans="1:6" x14ac:dyDescent="0.3">
      <c r="A3532" t="s">
        <v>370</v>
      </c>
      <c r="B3532" t="str">
        <v>Comunicación del desempeño ambiental a colaboradores</v>
      </c>
      <c r="C3532">
        <v>0</v>
      </c>
      <c r="D3532" t="str">
        <f t="shared" si="59"/>
        <v>1</v>
      </c>
      <c r="E3532" t="s">
        <v>367</v>
      </c>
      <c r="F3532">
        <v>2025</v>
      </c>
    </row>
    <row r="3533" spans="1:6" x14ac:dyDescent="0.3">
      <c r="A3533" t="s">
        <v>370</v>
      </c>
      <c r="B3533" t="str">
        <v>SGA-PL-01-RG-05 Lista de chequeo de cumplimiento ambiental de proveedores (Sustancias quimicas, Saneamiento básico, Residuos peligrosos, RCD, CDA, Estaciones de servicio, Laboratorios - Cromatografia; entre otros)</v>
      </c>
      <c r="C3533">
        <v>0</v>
      </c>
      <c r="D3533" t="str">
        <f t="shared" si="59"/>
        <v>1</v>
      </c>
      <c r="E3533" t="s">
        <v>367</v>
      </c>
      <c r="F3533">
        <v>2025</v>
      </c>
    </row>
    <row r="3534" spans="1:6" x14ac:dyDescent="0.3">
      <c r="A3534" t="s">
        <v>370</v>
      </c>
      <c r="B3534" t="str">
        <v>Soportes del cumplimiento ambiental de cada proveedor</v>
      </c>
      <c r="C3534">
        <v>0</v>
      </c>
      <c r="D3534" t="str">
        <f t="shared" si="59"/>
        <v>1</v>
      </c>
      <c r="E3534" t="s">
        <v>367</v>
      </c>
      <c r="F3534">
        <v>2025</v>
      </c>
    </row>
    <row r="3535" spans="1:6" x14ac:dyDescent="0.3">
      <c r="A3535" t="s">
        <v>370</v>
      </c>
      <c r="B3535" t="str">
        <v>Seguimiento y Control Acciones Correctivas y Oportunidades de Mejora</v>
      </c>
      <c r="C3535">
        <v>0</v>
      </c>
      <c r="D3535" t="str">
        <f t="shared" si="59"/>
        <v>1</v>
      </c>
      <c r="E3535" t="s">
        <v>367</v>
      </c>
      <c r="F3535">
        <v>2025</v>
      </c>
    </row>
    <row r="3536" spans="1:6" x14ac:dyDescent="0.3">
      <c r="A3536" t="s">
        <v>370</v>
      </c>
      <c r="B3536" t="str">
        <v>Evidencias de cierre de hallazgo</v>
      </c>
      <c r="C3536">
        <v>0</v>
      </c>
      <c r="D3536" t="str">
        <f t="shared" si="59"/>
        <v>1</v>
      </c>
      <c r="E3536" t="s">
        <v>367</v>
      </c>
      <c r="F3536">
        <v>2025</v>
      </c>
    </row>
    <row r="3537" spans="1:6" x14ac:dyDescent="0.3">
      <c r="A3537" t="s">
        <v>370</v>
      </c>
      <c r="B3537" t="str">
        <v>Residuos</v>
      </c>
      <c r="C3537">
        <v>0</v>
      </c>
      <c r="D3537" t="str">
        <f t="shared" si="59"/>
        <v>1</v>
      </c>
      <c r="E3537" t="s">
        <v>367</v>
      </c>
      <c r="F3537">
        <v>2025</v>
      </c>
    </row>
    <row r="3538" spans="1:6" x14ac:dyDescent="0.3">
      <c r="A3538" t="s">
        <v>370</v>
      </c>
      <c r="B3538" t="str">
        <v>Emisiones y combustible</v>
      </c>
      <c r="C3538">
        <v>0</v>
      </c>
      <c r="D3538" t="str">
        <f t="shared" si="59"/>
        <v>1</v>
      </c>
      <c r="E3538" t="s">
        <v>367</v>
      </c>
      <c r="F3538">
        <v>2025</v>
      </c>
    </row>
    <row r="3539" spans="1:6" x14ac:dyDescent="0.3">
      <c r="A3539" t="s">
        <v>370</v>
      </c>
      <c r="B3539" t="str">
        <v>Saneamiento básico</v>
      </c>
      <c r="C3539">
        <v>0</v>
      </c>
      <c r="D3539" t="str">
        <f t="shared" ref="D3539:D3595" si="60">IF(C3539=1,"0","1")</f>
        <v>1</v>
      </c>
      <c r="E3539" t="s">
        <v>367</v>
      </c>
      <c r="F3539">
        <v>2025</v>
      </c>
    </row>
    <row r="3540" spans="1:6" x14ac:dyDescent="0.3">
      <c r="A3540" t="s">
        <v>370</v>
      </c>
      <c r="B3540" t="str">
        <v>Inspecciones</v>
      </c>
      <c r="C3540">
        <v>0</v>
      </c>
      <c r="D3540" t="str">
        <f t="shared" si="60"/>
        <v>1</v>
      </c>
      <c r="E3540" t="s">
        <v>367</v>
      </c>
      <c r="F3540">
        <v>2025</v>
      </c>
    </row>
    <row r="3541" spans="1:6" x14ac:dyDescent="0.3">
      <c r="A3541" t="s">
        <v>370</v>
      </c>
      <c r="B3541" t="str">
        <v>Practicas</v>
      </c>
      <c r="C3541">
        <v>0</v>
      </c>
      <c r="D3541" t="str">
        <f t="shared" si="60"/>
        <v>1</v>
      </c>
      <c r="E3541" t="s">
        <v>367</v>
      </c>
      <c r="F3541">
        <v>2025</v>
      </c>
    </row>
    <row r="3542" spans="1:6" x14ac:dyDescent="0.3">
      <c r="A3542" t="s">
        <v>370</v>
      </c>
      <c r="B3542" t="str">
        <v>Formaciones</v>
      </c>
      <c r="C3542">
        <v>0</v>
      </c>
      <c r="D3542" t="str">
        <f t="shared" si="60"/>
        <v>1</v>
      </c>
      <c r="E3542" t="s">
        <v>367</v>
      </c>
      <c r="F3542">
        <v>2025</v>
      </c>
    </row>
    <row r="3543" spans="1:6" x14ac:dyDescent="0.3">
      <c r="A3543" t="s">
        <v>371</v>
      </c>
      <c r="B3543" t="str" cm="1">
        <f t="array" ref="B3543:B3595">SPOT1!C9:C61</f>
        <v>SIG-MG-01-RG-02 Matriz DOFA</v>
      </c>
      <c r="C3543" cm="1">
        <f t="array" ref="C3543:C3595">SPOT1!D9:D61</f>
        <v>0</v>
      </c>
      <c r="D3543" t="str">
        <f t="shared" si="60"/>
        <v>1</v>
      </c>
      <c r="E3543" t="s">
        <v>365</v>
      </c>
      <c r="F3543">
        <v>2025</v>
      </c>
    </row>
    <row r="3544" spans="1:6" x14ac:dyDescent="0.3">
      <c r="A3544" t="s">
        <v>371</v>
      </c>
      <c r="B3544" t="str">
        <v>Matriz de partes interesadas</v>
      </c>
      <c r="C3544">
        <v>0</v>
      </c>
      <c r="D3544" t="str">
        <f t="shared" si="60"/>
        <v>1</v>
      </c>
      <c r="E3544" t="s">
        <v>365</v>
      </c>
      <c r="F3544">
        <v>2025</v>
      </c>
    </row>
    <row r="3545" spans="1:6" x14ac:dyDescent="0.3">
      <c r="A3545" t="s">
        <v>371</v>
      </c>
      <c r="B3545" t="str">
        <v>Matriz de riesgos y oportunidades</v>
      </c>
      <c r="C3545">
        <v>0</v>
      </c>
      <c r="D3545" t="str">
        <f t="shared" si="60"/>
        <v>1</v>
      </c>
      <c r="E3545" t="s">
        <v>365</v>
      </c>
      <c r="F3545">
        <v>2025</v>
      </c>
    </row>
    <row r="3546" spans="1:6" x14ac:dyDescent="0.3">
      <c r="A3546" t="s">
        <v>371</v>
      </c>
      <c r="B3546" t="str">
        <v>Matriz de identificación de aspectos e impactos ambientales</v>
      </c>
      <c r="C3546">
        <v>0</v>
      </c>
      <c r="D3546" t="str">
        <f t="shared" si="60"/>
        <v>1</v>
      </c>
      <c r="E3546" t="s">
        <v>365</v>
      </c>
      <c r="F3546">
        <v>2025</v>
      </c>
    </row>
    <row r="3547" spans="1:6" x14ac:dyDescent="0.3">
      <c r="A3547" t="s">
        <v>371</v>
      </c>
      <c r="B3547" t="str">
        <v>Divulgación de la Matriz de identificación de aspectos e impactos ambientales</v>
      </c>
      <c r="C3547">
        <v>0</v>
      </c>
      <c r="D3547" t="str">
        <f t="shared" si="60"/>
        <v>1</v>
      </c>
      <c r="E3547" t="s">
        <v>365</v>
      </c>
      <c r="F3547">
        <v>2025</v>
      </c>
    </row>
    <row r="3548" spans="1:6" x14ac:dyDescent="0.3">
      <c r="A3548" t="s">
        <v>371</v>
      </c>
      <c r="B3548" t="str">
        <v>Presupuesto para la implementación del Sistema de Gestión Ambiental</v>
      </c>
      <c r="C3548">
        <v>0</v>
      </c>
      <c r="D3548" t="str">
        <f t="shared" si="60"/>
        <v>1</v>
      </c>
      <c r="E3548" t="s">
        <v>365</v>
      </c>
      <c r="F3548">
        <v>2025</v>
      </c>
    </row>
    <row r="3549" spans="1:6" x14ac:dyDescent="0.3">
      <c r="A3549" t="s">
        <v>371</v>
      </c>
      <c r="B3549" t="str">
        <v>Matriz de comunicaciones externas</v>
      </c>
      <c r="C3549">
        <v>0</v>
      </c>
      <c r="D3549" t="str">
        <f t="shared" si="60"/>
        <v>1</v>
      </c>
      <c r="E3549" t="s">
        <v>365</v>
      </c>
      <c r="F3549">
        <v>2025</v>
      </c>
    </row>
    <row r="3550" spans="1:6" x14ac:dyDescent="0.3">
      <c r="A3550" t="s">
        <v>371</v>
      </c>
      <c r="B3550" t="str">
        <v xml:space="preserve">Aforo de residuos ordinarios </v>
      </c>
      <c r="C3550">
        <v>0</v>
      </c>
      <c r="D3550" t="str">
        <f t="shared" si="60"/>
        <v>1</v>
      </c>
      <c r="E3550" t="s">
        <v>365</v>
      </c>
      <c r="F3550">
        <v>2025</v>
      </c>
    </row>
    <row r="3551" spans="1:6" x14ac:dyDescent="0.3">
      <c r="A3551" t="s">
        <v>371</v>
      </c>
      <c r="B3551" t="str">
        <v>Recolección de residuos aprovechables (SGA-PM-01-RG-02 Venta de material reciclable y/o donación)</v>
      </c>
      <c r="C3551">
        <v>0</v>
      </c>
      <c r="D3551" t="str">
        <f t="shared" si="60"/>
        <v>1</v>
      </c>
      <c r="E3551" t="s">
        <v>365</v>
      </c>
      <c r="F3551">
        <v>2025</v>
      </c>
    </row>
    <row r="3552" spans="1:6" x14ac:dyDescent="0.3">
      <c r="A3552" t="s">
        <v>371</v>
      </c>
      <c r="B3552" t="str">
        <v xml:space="preserve">Licencias de empresas de recolección , transporte y disposición de residuos peligrosos </v>
      </c>
      <c r="C3552">
        <v>0</v>
      </c>
      <c r="D3552" t="str">
        <f t="shared" si="60"/>
        <v>1</v>
      </c>
      <c r="E3552" t="s">
        <v>365</v>
      </c>
      <c r="F3552">
        <v>2025</v>
      </c>
    </row>
    <row r="3553" spans="1:6" x14ac:dyDescent="0.3">
      <c r="A3553" t="s">
        <v>371</v>
      </c>
      <c r="B3553" t="str">
        <v>Actualización del registro SGA-PM-01-RG-01 Control de generación y disposición de residuos</v>
      </c>
      <c r="C3553">
        <v>0</v>
      </c>
      <c r="D3553" t="str">
        <f t="shared" si="60"/>
        <v>1</v>
      </c>
      <c r="E3553" t="s">
        <v>365</v>
      </c>
      <c r="F3553">
        <v>2025</v>
      </c>
    </row>
    <row r="3554" spans="1:6" x14ac:dyDescent="0.3">
      <c r="A3554" t="s">
        <v>371</v>
      </c>
      <c r="B3554" t="str">
        <v xml:space="preserve">Licencias y certificados de disposición final de los talleres que realizan mantenimiento a los vehiculos </v>
      </c>
      <c r="C3554">
        <v>0</v>
      </c>
      <c r="D3554" t="str">
        <f t="shared" si="60"/>
        <v>1</v>
      </c>
      <c r="E3554" t="s">
        <v>365</v>
      </c>
      <c r="F3554">
        <v>2025</v>
      </c>
    </row>
    <row r="3555" spans="1:6" x14ac:dyDescent="0.3">
      <c r="A3555" t="s">
        <v>371</v>
      </c>
      <c r="B3555" t="str">
        <v>Control de plagas (roedores)</v>
      </c>
      <c r="C3555">
        <v>1</v>
      </c>
      <c r="D3555" t="str">
        <f t="shared" si="60"/>
        <v>0</v>
      </c>
      <c r="E3555" t="s">
        <v>365</v>
      </c>
      <c r="F3555">
        <v>2025</v>
      </c>
    </row>
    <row r="3556" spans="1:6" x14ac:dyDescent="0.3">
      <c r="A3556" t="s">
        <v>371</v>
      </c>
      <c r="B3556" t="str">
        <v>Fumigación general (Vectores)</v>
      </c>
      <c r="C3556">
        <v>0</v>
      </c>
      <c r="D3556" t="str">
        <f t="shared" si="60"/>
        <v>1</v>
      </c>
      <c r="E3556" t="s">
        <v>365</v>
      </c>
      <c r="F3556">
        <v>2025</v>
      </c>
    </row>
    <row r="3557" spans="1:6" x14ac:dyDescent="0.3">
      <c r="A3557" t="s">
        <v>371</v>
      </c>
      <c r="B3557" t="str">
        <v>Lavado de tanques</v>
      </c>
      <c r="C3557">
        <v>0</v>
      </c>
      <c r="D3557" t="str">
        <f t="shared" si="60"/>
        <v>1</v>
      </c>
      <c r="E3557" t="s">
        <v>365</v>
      </c>
      <c r="F3557">
        <v>2025</v>
      </c>
    </row>
    <row r="3558" spans="1:6" x14ac:dyDescent="0.3">
      <c r="A3558" t="s">
        <v>371</v>
      </c>
      <c r="B3558" t="str">
        <v>Análisis e informe de agua potable (Laboratorio acreditado por el IDEAM)</v>
      </c>
      <c r="C3558">
        <v>0</v>
      </c>
      <c r="D3558" t="str">
        <f t="shared" si="60"/>
        <v>1</v>
      </c>
      <c r="E3558" t="s">
        <v>365</v>
      </c>
      <c r="F3558">
        <v>2025</v>
      </c>
    </row>
    <row r="3559" spans="1:6" x14ac:dyDescent="0.3">
      <c r="A3559" t="s">
        <v>371</v>
      </c>
      <c r="B3559" t="str">
        <v>Mantenimiento de los filtros de agua de las instalaciones de la sede</v>
      </c>
      <c r="C3559">
        <v>0</v>
      </c>
      <c r="D3559" t="str">
        <f t="shared" si="60"/>
        <v>1</v>
      </c>
      <c r="E3559" t="s">
        <v>365</v>
      </c>
      <c r="F3559">
        <v>2025</v>
      </c>
    </row>
    <row r="3560" spans="1:6" x14ac:dyDescent="0.3">
      <c r="A3560" t="s">
        <v>371</v>
      </c>
      <c r="B3560" t="str">
        <v>Proyectos para la disminuación del impacto ambiental</v>
      </c>
      <c r="C3560">
        <v>0</v>
      </c>
      <c r="D3560" t="str">
        <f t="shared" si="60"/>
        <v>1</v>
      </c>
      <c r="E3560" t="s">
        <v>365</v>
      </c>
      <c r="F3560">
        <v>2025</v>
      </c>
    </row>
    <row r="3561" spans="1:6" x14ac:dyDescent="0.3">
      <c r="A3561" t="s">
        <v>371</v>
      </c>
      <c r="B3561" t="str">
        <v>Campañas de toma de conciencia en el contrato</v>
      </c>
      <c r="C3561">
        <v>0</v>
      </c>
      <c r="D3561" t="str">
        <f t="shared" si="60"/>
        <v>1</v>
      </c>
      <c r="E3561" t="s">
        <v>365</v>
      </c>
      <c r="F3561">
        <v>2025</v>
      </c>
    </row>
    <row r="3562" spans="1:6" x14ac:dyDescent="0.3">
      <c r="A3562" t="s">
        <v>371</v>
      </c>
      <c r="B3562" t="str">
        <v>Charlas o divulgaciones en temas ambientales</v>
      </c>
      <c r="C3562">
        <v>0</v>
      </c>
      <c r="D3562" t="str">
        <f t="shared" si="60"/>
        <v>1</v>
      </c>
      <c r="E3562" t="s">
        <v>365</v>
      </c>
      <c r="F3562">
        <v>2025</v>
      </c>
    </row>
    <row r="3563" spans="1:6" x14ac:dyDescent="0.3">
      <c r="A3563" t="s">
        <v>371</v>
      </c>
      <c r="B3563" t="str">
        <v>Verificación de las revisiones tecnicomecanica de los vehiculos</v>
      </c>
      <c r="C3563">
        <v>1</v>
      </c>
      <c r="D3563" t="str">
        <f t="shared" si="60"/>
        <v>0</v>
      </c>
      <c r="E3563" t="s">
        <v>365</v>
      </c>
      <c r="F3563">
        <v>2025</v>
      </c>
    </row>
    <row r="3564" spans="1:6" x14ac:dyDescent="0.3">
      <c r="A3564" t="s">
        <v>371</v>
      </c>
      <c r="B3564" t="str">
        <v>Verificaciones de las revisiones tecnicomecanicas de las motos</v>
      </c>
      <c r="C3564">
        <v>1</v>
      </c>
      <c r="D3564" t="str">
        <f t="shared" si="60"/>
        <v>0</v>
      </c>
      <c r="E3564" t="s">
        <v>365</v>
      </c>
      <c r="F3564">
        <v>2025</v>
      </c>
    </row>
    <row r="3565" spans="1:6" x14ac:dyDescent="0.3">
      <c r="A3565" t="s">
        <v>371</v>
      </c>
      <c r="B3565" t="str">
        <v>Revisión de la información en la plataforma CAMPRO</v>
      </c>
      <c r="C3565">
        <v>1</v>
      </c>
      <c r="D3565" t="str">
        <f t="shared" si="60"/>
        <v>0</v>
      </c>
      <c r="E3565" t="s">
        <v>365</v>
      </c>
      <c r="F3565">
        <v>2025</v>
      </c>
    </row>
    <row r="3566" spans="1:6" x14ac:dyDescent="0.3">
      <c r="A3566" t="s">
        <v>371</v>
      </c>
      <c r="B3566" t="str">
        <v>Certificación ambiental para la habilitación de centros de diagnostico automotor - CDA</v>
      </c>
      <c r="C3566">
        <v>0</v>
      </c>
      <c r="D3566" t="str">
        <f t="shared" si="60"/>
        <v>1</v>
      </c>
      <c r="E3566" t="s">
        <v>365</v>
      </c>
      <c r="F3566">
        <v>2025</v>
      </c>
    </row>
    <row r="3567" spans="1:6" x14ac:dyDescent="0.3">
      <c r="A3567" t="s">
        <v>371</v>
      </c>
      <c r="B3567" t="str">
        <v>Combustibles</v>
      </c>
      <c r="C3567">
        <v>0</v>
      </c>
      <c r="D3567" t="str">
        <f t="shared" si="60"/>
        <v>1</v>
      </c>
      <c r="E3567" t="s">
        <v>365</v>
      </c>
      <c r="F3567">
        <v>2025</v>
      </c>
    </row>
    <row r="3568" spans="1:6" x14ac:dyDescent="0.3">
      <c r="A3568" t="s">
        <v>371</v>
      </c>
      <c r="B3568" t="str">
        <v>SSL-PM-02-RG-01 Matriz de Identificación sustancia quimica</v>
      </c>
      <c r="C3568">
        <v>0</v>
      </c>
      <c r="D3568" t="str">
        <f t="shared" si="60"/>
        <v>1</v>
      </c>
      <c r="E3568" t="s">
        <v>365</v>
      </c>
      <c r="F3568">
        <v>2025</v>
      </c>
    </row>
    <row r="3569" spans="1:6" x14ac:dyDescent="0.3">
      <c r="A3569" t="s">
        <v>371</v>
      </c>
      <c r="B3569" t="str">
        <v>Matriz de compatibilidad de acuerdo a las sustancias quimicas que se manejan</v>
      </c>
      <c r="C3569">
        <v>0</v>
      </c>
      <c r="D3569" t="str">
        <f t="shared" si="60"/>
        <v>1</v>
      </c>
      <c r="E3569" t="s">
        <v>365</v>
      </c>
      <c r="F3569">
        <v>2025</v>
      </c>
    </row>
    <row r="3570" spans="1:6" x14ac:dyDescent="0.3">
      <c r="A3570" t="s">
        <v>371</v>
      </c>
      <c r="B3570" t="str">
        <v>Verificación del almacenamiento de las sustancias quimicas de acuerdo al Sistema Globalmente Armonizado (Registro fotografico)</v>
      </c>
      <c r="C3570">
        <v>0</v>
      </c>
      <c r="D3570" t="str">
        <f t="shared" si="60"/>
        <v>1</v>
      </c>
      <c r="E3570" t="s">
        <v>365</v>
      </c>
      <c r="F3570">
        <v>2025</v>
      </c>
    </row>
    <row r="3571" spans="1:6" x14ac:dyDescent="0.3">
      <c r="A3571" t="s">
        <v>371</v>
      </c>
      <c r="B3571" t="str">
        <v>SSL-PM-02-RG-02 Etiquetado de las sustancias quimicas en la sede del proyecto (Servicios generales, almacen, TI, entre otras). (Registro fotografico)</v>
      </c>
      <c r="C3571">
        <v>0</v>
      </c>
      <c r="D3571" t="str">
        <f t="shared" si="60"/>
        <v>1</v>
      </c>
      <c r="E3571" t="s">
        <v>365</v>
      </c>
      <c r="F3571">
        <v>2025</v>
      </c>
    </row>
    <row r="3572" spans="1:6" x14ac:dyDescent="0.3">
      <c r="A3572" t="s">
        <v>371</v>
      </c>
      <c r="B3572" t="str">
        <v>Fichas de seguridad que se utilizan en el proyecto (Resolución 773 de 2021 - Decreto 1496 del 2018  y que cumplan de acuerdo a la NTC 4435)</v>
      </c>
      <c r="C3572">
        <v>0</v>
      </c>
      <c r="D3572" t="str">
        <f t="shared" si="60"/>
        <v>1</v>
      </c>
      <c r="E3572" t="s">
        <v>365</v>
      </c>
      <c r="F3572">
        <v>2025</v>
      </c>
    </row>
    <row r="3573" spans="1:6" x14ac:dyDescent="0.3">
      <c r="A3573" t="s">
        <v>371</v>
      </c>
      <c r="B3573" t="str">
        <v xml:space="preserve">SSL-PM-02-RG-02 Etiquetado de las sustancias quimicas en los vehiculos del proyecto  </v>
      </c>
      <c r="C3573">
        <v>0</v>
      </c>
      <c r="D3573" t="str">
        <f t="shared" si="60"/>
        <v>1</v>
      </c>
      <c r="E3573" t="s">
        <v>365</v>
      </c>
      <c r="F3573">
        <v>2025</v>
      </c>
    </row>
    <row r="3574" spans="1:6" x14ac:dyDescent="0.3">
      <c r="A3574" t="s">
        <v>371</v>
      </c>
      <c r="B3574" t="str">
        <v>SSL-PM-02-RG-03 Tarjeta de emergencia (para el transporte de sustancias quimicas)</v>
      </c>
      <c r="C3574">
        <v>0</v>
      </c>
      <c r="D3574" t="str">
        <f t="shared" si="60"/>
        <v>1</v>
      </c>
      <c r="E3574" t="s">
        <v>365</v>
      </c>
      <c r="F3574">
        <v>2025</v>
      </c>
    </row>
    <row r="3575" spans="1:6" x14ac:dyDescent="0.3">
      <c r="A3575" t="s">
        <v>371</v>
      </c>
      <c r="B3575" t="str">
        <v>Cumplimiento al rotulado de los vehiculos que transportan sustancias (Decreto 1609/2002)</v>
      </c>
      <c r="C3575">
        <v>0</v>
      </c>
      <c r="D3575" t="str">
        <f t="shared" si="60"/>
        <v>1</v>
      </c>
      <c r="E3575" t="s">
        <v>365</v>
      </c>
      <c r="F3575">
        <v>2025</v>
      </c>
    </row>
    <row r="3576" spans="1:6" x14ac:dyDescent="0.3">
      <c r="A3576" t="s">
        <v>371</v>
      </c>
      <c r="B3576" t="str">
        <v>SSL-PM-14-RG-05 Guion para el desarrollo del simulacro</v>
      </c>
      <c r="C3576">
        <v>0</v>
      </c>
      <c r="D3576" t="str">
        <f t="shared" si="60"/>
        <v>1</v>
      </c>
      <c r="E3576" t="s">
        <v>365</v>
      </c>
      <c r="F3576">
        <v>2025</v>
      </c>
    </row>
    <row r="3577" spans="1:6" x14ac:dyDescent="0.3">
      <c r="A3577" t="s">
        <v>371</v>
      </c>
      <c r="B3577" t="str">
        <v>SGA-PR-02-RG-03 Informe de simulacro de emergencias ambientales.</v>
      </c>
      <c r="C3577">
        <v>0</v>
      </c>
      <c r="D3577" t="str">
        <f t="shared" si="60"/>
        <v>1</v>
      </c>
      <c r="E3577" t="s">
        <v>365</v>
      </c>
      <c r="F3577">
        <v>2025</v>
      </c>
    </row>
    <row r="3578" spans="1:6" x14ac:dyDescent="0.3">
      <c r="A3578" t="s">
        <v>371</v>
      </c>
      <c r="B3578" t="str">
        <v>Documento donde se establece los PONS aplicables al contrato</v>
      </c>
      <c r="C3578">
        <v>0</v>
      </c>
      <c r="D3578" t="str">
        <f t="shared" si="60"/>
        <v>1</v>
      </c>
      <c r="E3578" t="s">
        <v>365</v>
      </c>
      <c r="F3578">
        <v>2025</v>
      </c>
    </row>
    <row r="3579" spans="1:6" x14ac:dyDescent="0.3">
      <c r="A3579" t="s">
        <v>371</v>
      </c>
      <c r="B3579" t="str">
        <v>SGA-PR-02-RG-02 Investigación de causalidad de emergencias ambientales</v>
      </c>
      <c r="C3579">
        <v>0</v>
      </c>
      <c r="D3579" t="str">
        <f t="shared" si="60"/>
        <v>1</v>
      </c>
      <c r="E3579" t="s">
        <v>365</v>
      </c>
      <c r="F3579">
        <v>2025</v>
      </c>
    </row>
    <row r="3580" spans="1:6" x14ac:dyDescent="0.3">
      <c r="A3580" t="s">
        <v>371</v>
      </c>
      <c r="B3580" t="str">
        <v>SGA-PR-02-RG-04 Base de incidentes ambientales</v>
      </c>
      <c r="C3580">
        <v>0</v>
      </c>
      <c r="D3580" t="str">
        <f t="shared" si="60"/>
        <v>1</v>
      </c>
      <c r="E3580" t="s">
        <v>365</v>
      </c>
      <c r="F3580">
        <v>2025</v>
      </c>
    </row>
    <row r="3581" spans="1:6" x14ac:dyDescent="0.3">
      <c r="A3581" t="s">
        <v>371</v>
      </c>
      <c r="B3581" t="str">
        <v>Reporte de formaciones en AXA</v>
      </c>
      <c r="C3581">
        <v>0</v>
      </c>
      <c r="D3581" t="str">
        <f t="shared" si="60"/>
        <v>1</v>
      </c>
      <c r="E3581" t="s">
        <v>365</v>
      </c>
      <c r="F3581">
        <v>2025</v>
      </c>
    </row>
    <row r="3582" spans="1:6" x14ac:dyDescent="0.3">
      <c r="A3582" t="s">
        <v>371</v>
      </c>
      <c r="B3582" t="str">
        <v>Inspecciones ambiental en terreno</v>
      </c>
      <c r="C3582">
        <v>0</v>
      </c>
      <c r="D3582" t="str">
        <f t="shared" si="60"/>
        <v>1</v>
      </c>
      <c r="E3582" t="s">
        <v>365</v>
      </c>
      <c r="F3582">
        <v>2025</v>
      </c>
    </row>
    <row r="3583" spans="1:6" x14ac:dyDescent="0.3">
      <c r="A3583" t="s">
        <v>371</v>
      </c>
      <c r="B3583" t="str">
        <v>Inspecciones de kit de derrames</v>
      </c>
      <c r="C3583">
        <v>0</v>
      </c>
      <c r="D3583" t="str">
        <f t="shared" si="60"/>
        <v>1</v>
      </c>
      <c r="E3583" t="s">
        <v>365</v>
      </c>
      <c r="F3583">
        <v>2025</v>
      </c>
    </row>
    <row r="3584" spans="1:6" x14ac:dyDescent="0.3">
      <c r="A3584" t="s">
        <v>371</v>
      </c>
      <c r="B3584" t="str">
        <v>Inspecciones localivas ambientales</v>
      </c>
      <c r="C3584">
        <v>0</v>
      </c>
      <c r="D3584" t="str">
        <f t="shared" si="60"/>
        <v>1</v>
      </c>
      <c r="E3584" t="s">
        <v>365</v>
      </c>
      <c r="F3584">
        <v>2025</v>
      </c>
    </row>
    <row r="3585" spans="1:6" x14ac:dyDescent="0.3">
      <c r="A3585" t="s">
        <v>371</v>
      </c>
      <c r="B3585" t="str">
        <v>Informe del desempeño ambiental del contrato (Indicadores, practicas sostenibles, hallazgos, entre otros)</v>
      </c>
      <c r="C3585">
        <v>0</v>
      </c>
      <c r="D3585" t="str">
        <f t="shared" si="60"/>
        <v>1</v>
      </c>
      <c r="E3585" t="s">
        <v>365</v>
      </c>
      <c r="F3585">
        <v>2025</v>
      </c>
    </row>
    <row r="3586" spans="1:6" x14ac:dyDescent="0.3">
      <c r="A3586" t="s">
        <v>371</v>
      </c>
      <c r="B3586" t="str">
        <v>Comunicación del desempeño ambiental a colaboradores</v>
      </c>
      <c r="C3586">
        <v>0</v>
      </c>
      <c r="D3586" t="str">
        <f t="shared" si="60"/>
        <v>1</v>
      </c>
      <c r="E3586" t="s">
        <v>365</v>
      </c>
      <c r="F3586">
        <v>2025</v>
      </c>
    </row>
    <row r="3587" spans="1:6" x14ac:dyDescent="0.3">
      <c r="A3587" t="s">
        <v>371</v>
      </c>
      <c r="B3587" t="str">
        <v>SGA-PL-01-RG-05 Lista de chequeo de cumplimiento ambiental de proveedores (Sustancias quimicas, Saneamiento básico, Residuos peligrosos, RCD, CDA, Estaciones de servicio, Laboratorios - Cromatografia; entre otros)</v>
      </c>
      <c r="C3587">
        <v>1</v>
      </c>
      <c r="D3587" t="str">
        <f t="shared" si="60"/>
        <v>0</v>
      </c>
      <c r="E3587" t="s">
        <v>365</v>
      </c>
      <c r="F3587">
        <v>2025</v>
      </c>
    </row>
    <row r="3588" spans="1:6" x14ac:dyDescent="0.3">
      <c r="A3588" t="s">
        <v>371</v>
      </c>
      <c r="B3588" t="str">
        <v>Soportes del cumplimiento ambiental de cada proveedor</v>
      </c>
      <c r="C3588">
        <v>0</v>
      </c>
      <c r="D3588" t="str">
        <f t="shared" si="60"/>
        <v>1</v>
      </c>
      <c r="E3588" t="s">
        <v>365</v>
      </c>
      <c r="F3588">
        <v>2025</v>
      </c>
    </row>
    <row r="3589" spans="1:6" x14ac:dyDescent="0.3">
      <c r="A3589" t="s">
        <v>371</v>
      </c>
      <c r="B3589" t="str">
        <v>Seguimiento y Control Acciones Correctivas y Oportunidades de Mejora</v>
      </c>
      <c r="C3589">
        <v>0</v>
      </c>
      <c r="D3589" t="str">
        <f t="shared" si="60"/>
        <v>1</v>
      </c>
      <c r="E3589" t="s">
        <v>365</v>
      </c>
      <c r="F3589">
        <v>2025</v>
      </c>
    </row>
    <row r="3590" spans="1:6" x14ac:dyDescent="0.3">
      <c r="A3590" t="s">
        <v>371</v>
      </c>
      <c r="B3590" t="str">
        <v>Evidencias de cierre de hallazgo</v>
      </c>
      <c r="C3590">
        <v>0</v>
      </c>
      <c r="D3590" t="str">
        <f t="shared" si="60"/>
        <v>1</v>
      </c>
      <c r="E3590" t="s">
        <v>365</v>
      </c>
      <c r="F3590">
        <v>2025</v>
      </c>
    </row>
    <row r="3591" spans="1:6" x14ac:dyDescent="0.3">
      <c r="A3591" t="s">
        <v>371</v>
      </c>
      <c r="B3591" t="str">
        <v>Residuos</v>
      </c>
      <c r="C3591">
        <v>0</v>
      </c>
      <c r="D3591" t="str">
        <f t="shared" si="60"/>
        <v>1</v>
      </c>
      <c r="E3591" t="s">
        <v>365</v>
      </c>
      <c r="F3591">
        <v>2025</v>
      </c>
    </row>
    <row r="3592" spans="1:6" x14ac:dyDescent="0.3">
      <c r="A3592" t="s">
        <v>371</v>
      </c>
      <c r="B3592" t="str">
        <v>Emisiones y combustible</v>
      </c>
      <c r="C3592">
        <v>1</v>
      </c>
      <c r="D3592" t="str">
        <f t="shared" si="60"/>
        <v>0</v>
      </c>
      <c r="E3592" t="s">
        <v>365</v>
      </c>
      <c r="F3592">
        <v>2025</v>
      </c>
    </row>
    <row r="3593" spans="1:6" x14ac:dyDescent="0.3">
      <c r="A3593" t="s">
        <v>371</v>
      </c>
      <c r="B3593" t="str">
        <v>Inspecciones</v>
      </c>
      <c r="C3593">
        <v>0</v>
      </c>
      <c r="D3593" t="str">
        <f t="shared" si="60"/>
        <v>1</v>
      </c>
      <c r="E3593" t="s">
        <v>365</v>
      </c>
      <c r="F3593">
        <v>2025</v>
      </c>
    </row>
    <row r="3594" spans="1:6" x14ac:dyDescent="0.3">
      <c r="A3594" t="s">
        <v>371</v>
      </c>
      <c r="B3594" t="str">
        <v>Practicas</v>
      </c>
      <c r="C3594">
        <v>0</v>
      </c>
      <c r="D3594" t="str">
        <f t="shared" si="60"/>
        <v>1</v>
      </c>
      <c r="E3594" t="s">
        <v>365</v>
      </c>
      <c r="F3594">
        <v>2025</v>
      </c>
    </row>
    <row r="3595" spans="1:6" x14ac:dyDescent="0.3">
      <c r="A3595" t="s">
        <v>371</v>
      </c>
      <c r="B3595" t="str">
        <v>Formaciones</v>
      </c>
      <c r="C3595">
        <v>0</v>
      </c>
      <c r="D3595" t="str">
        <f t="shared" si="60"/>
        <v>1</v>
      </c>
      <c r="E3595" t="s">
        <v>365</v>
      </c>
      <c r="F3595">
        <v>2025</v>
      </c>
    </row>
    <row r="3596" spans="1:6" x14ac:dyDescent="0.3">
      <c r="A3596" t="s">
        <v>371</v>
      </c>
      <c r="B3596" t="str" cm="1">
        <f t="array" ref="B3596:B3648">SPOT1!C9:C61</f>
        <v>SIG-MG-01-RG-02 Matriz DOFA</v>
      </c>
      <c r="C3596" cm="1">
        <f t="array" ref="C3596:C3648">SPOT1!E9:E61</f>
        <v>0</v>
      </c>
      <c r="D3596" t="str">
        <f t="shared" ref="D3596:D3648" si="61">IF(C3596=1,"0","1")</f>
        <v>1</v>
      </c>
      <c r="E3596" t="s">
        <v>352</v>
      </c>
      <c r="F3596">
        <v>2025</v>
      </c>
    </row>
    <row r="3597" spans="1:6" x14ac:dyDescent="0.3">
      <c r="A3597" t="s">
        <v>371</v>
      </c>
      <c r="B3597" t="str">
        <v>Matriz de partes interesadas</v>
      </c>
      <c r="C3597">
        <v>0</v>
      </c>
      <c r="D3597" t="str">
        <f t="shared" si="61"/>
        <v>1</v>
      </c>
      <c r="E3597" t="s">
        <v>352</v>
      </c>
      <c r="F3597">
        <v>2025</v>
      </c>
    </row>
    <row r="3598" spans="1:6" x14ac:dyDescent="0.3">
      <c r="A3598" t="s">
        <v>371</v>
      </c>
      <c r="B3598" t="str">
        <v>Matriz de riesgos y oportunidades</v>
      </c>
      <c r="C3598">
        <v>0</v>
      </c>
      <c r="D3598" t="str">
        <f t="shared" si="61"/>
        <v>1</v>
      </c>
      <c r="E3598" t="s">
        <v>352</v>
      </c>
      <c r="F3598">
        <v>2025</v>
      </c>
    </row>
    <row r="3599" spans="1:6" x14ac:dyDescent="0.3">
      <c r="A3599" t="s">
        <v>371</v>
      </c>
      <c r="B3599" t="str">
        <v>Matriz de identificación de aspectos e impactos ambientales</v>
      </c>
      <c r="C3599">
        <v>0</v>
      </c>
      <c r="D3599" t="str">
        <f t="shared" si="61"/>
        <v>1</v>
      </c>
      <c r="E3599" t="s">
        <v>352</v>
      </c>
      <c r="F3599">
        <v>2025</v>
      </c>
    </row>
    <row r="3600" spans="1:6" x14ac:dyDescent="0.3">
      <c r="A3600" t="s">
        <v>371</v>
      </c>
      <c r="B3600" t="str">
        <v>Divulgación de la Matriz de identificación de aspectos e impactos ambientales</v>
      </c>
      <c r="C3600">
        <v>0</v>
      </c>
      <c r="D3600" t="str">
        <f t="shared" si="61"/>
        <v>1</v>
      </c>
      <c r="E3600" t="s">
        <v>352</v>
      </c>
      <c r="F3600">
        <v>2025</v>
      </c>
    </row>
    <row r="3601" spans="1:6" x14ac:dyDescent="0.3">
      <c r="A3601" t="s">
        <v>371</v>
      </c>
      <c r="B3601" t="str">
        <v>Presupuesto para la implementación del Sistema de Gestión Ambiental</v>
      </c>
      <c r="C3601">
        <v>0</v>
      </c>
      <c r="D3601" t="str">
        <f t="shared" si="61"/>
        <v>1</v>
      </c>
      <c r="E3601" t="s">
        <v>352</v>
      </c>
      <c r="F3601">
        <v>2025</v>
      </c>
    </row>
    <row r="3602" spans="1:6" x14ac:dyDescent="0.3">
      <c r="A3602" t="s">
        <v>371</v>
      </c>
      <c r="B3602" t="str">
        <v>Matriz de comunicaciones externas</v>
      </c>
      <c r="C3602">
        <v>0</v>
      </c>
      <c r="D3602" t="str">
        <f t="shared" si="61"/>
        <v>1</v>
      </c>
      <c r="E3602" t="s">
        <v>352</v>
      </c>
      <c r="F3602">
        <v>2025</v>
      </c>
    </row>
    <row r="3603" spans="1:6" x14ac:dyDescent="0.3">
      <c r="A3603" t="s">
        <v>371</v>
      </c>
      <c r="B3603" t="str">
        <v xml:space="preserve">Aforo de residuos ordinarios </v>
      </c>
      <c r="C3603">
        <v>0</v>
      </c>
      <c r="D3603" t="str">
        <f t="shared" si="61"/>
        <v>1</v>
      </c>
      <c r="E3603" t="s">
        <v>352</v>
      </c>
      <c r="F3603">
        <v>2025</v>
      </c>
    </row>
    <row r="3604" spans="1:6" x14ac:dyDescent="0.3">
      <c r="A3604" t="s">
        <v>371</v>
      </c>
      <c r="B3604" t="str">
        <v>Recolección de residuos aprovechables (SGA-PM-01-RG-02 Venta de material reciclable y/o donación)</v>
      </c>
      <c r="C3604">
        <v>0</v>
      </c>
      <c r="D3604" t="str">
        <f t="shared" si="61"/>
        <v>1</v>
      </c>
      <c r="E3604" t="s">
        <v>352</v>
      </c>
      <c r="F3604">
        <v>2025</v>
      </c>
    </row>
    <row r="3605" spans="1:6" x14ac:dyDescent="0.3">
      <c r="A3605" t="s">
        <v>371</v>
      </c>
      <c r="B3605" t="str">
        <v xml:space="preserve">Licencias de empresas de recolección , transporte y disposición de residuos peligrosos </v>
      </c>
      <c r="C3605">
        <v>0</v>
      </c>
      <c r="D3605" t="str">
        <f t="shared" si="61"/>
        <v>1</v>
      </c>
      <c r="E3605" t="s">
        <v>352</v>
      </c>
      <c r="F3605">
        <v>2025</v>
      </c>
    </row>
    <row r="3606" spans="1:6" x14ac:dyDescent="0.3">
      <c r="A3606" t="s">
        <v>371</v>
      </c>
      <c r="B3606" t="str">
        <v>Actualización del registro SGA-PM-01-RG-01 Control de generación y disposición de residuos</v>
      </c>
      <c r="C3606">
        <v>0</v>
      </c>
      <c r="D3606" t="str">
        <f t="shared" si="61"/>
        <v>1</v>
      </c>
      <c r="E3606" t="s">
        <v>352</v>
      </c>
      <c r="F3606">
        <v>2025</v>
      </c>
    </row>
    <row r="3607" spans="1:6" x14ac:dyDescent="0.3">
      <c r="A3607" t="s">
        <v>371</v>
      </c>
      <c r="B3607" t="str">
        <v xml:space="preserve">Licencias y certificados de disposición final de los talleres que realizan mantenimiento a los vehiculos </v>
      </c>
      <c r="C3607">
        <v>0</v>
      </c>
      <c r="D3607" t="str">
        <f t="shared" si="61"/>
        <v>1</v>
      </c>
      <c r="E3607" t="s">
        <v>352</v>
      </c>
      <c r="F3607">
        <v>2025</v>
      </c>
    </row>
    <row r="3608" spans="1:6" x14ac:dyDescent="0.3">
      <c r="A3608" t="s">
        <v>371</v>
      </c>
      <c r="B3608" t="str">
        <v>Control de plagas (roedores)</v>
      </c>
      <c r="C3608">
        <v>0</v>
      </c>
      <c r="D3608" t="str">
        <f t="shared" si="61"/>
        <v>1</v>
      </c>
      <c r="E3608" t="s">
        <v>352</v>
      </c>
      <c r="F3608">
        <v>2025</v>
      </c>
    </row>
    <row r="3609" spans="1:6" x14ac:dyDescent="0.3">
      <c r="A3609" t="s">
        <v>371</v>
      </c>
      <c r="B3609" t="str">
        <v>Fumigación general (Vectores)</v>
      </c>
      <c r="C3609">
        <v>0</v>
      </c>
      <c r="D3609" t="str">
        <f t="shared" si="61"/>
        <v>1</v>
      </c>
      <c r="E3609" t="s">
        <v>352</v>
      </c>
      <c r="F3609">
        <v>2025</v>
      </c>
    </row>
    <row r="3610" spans="1:6" x14ac:dyDescent="0.3">
      <c r="A3610" t="s">
        <v>371</v>
      </c>
      <c r="B3610" t="str">
        <v>Lavado de tanques</v>
      </c>
      <c r="C3610">
        <v>0</v>
      </c>
      <c r="D3610" t="str">
        <f t="shared" si="61"/>
        <v>1</v>
      </c>
      <c r="E3610" t="s">
        <v>352</v>
      </c>
      <c r="F3610">
        <v>2025</v>
      </c>
    </row>
    <row r="3611" spans="1:6" x14ac:dyDescent="0.3">
      <c r="A3611" t="s">
        <v>371</v>
      </c>
      <c r="B3611" t="str">
        <v>Análisis e informe de agua potable (Laboratorio acreditado por el IDEAM)</v>
      </c>
      <c r="C3611">
        <v>0</v>
      </c>
      <c r="D3611" t="str">
        <f t="shared" si="61"/>
        <v>1</v>
      </c>
      <c r="E3611" t="s">
        <v>352</v>
      </c>
      <c r="F3611">
        <v>2025</v>
      </c>
    </row>
    <row r="3612" spans="1:6" x14ac:dyDescent="0.3">
      <c r="A3612" t="s">
        <v>371</v>
      </c>
      <c r="B3612" t="str">
        <v>Mantenimiento de los filtros de agua de las instalaciones de la sede</v>
      </c>
      <c r="C3612">
        <v>0</v>
      </c>
      <c r="D3612" t="str">
        <f t="shared" si="61"/>
        <v>1</v>
      </c>
      <c r="E3612" t="s">
        <v>352</v>
      </c>
      <c r="F3612">
        <v>2025</v>
      </c>
    </row>
    <row r="3613" spans="1:6" x14ac:dyDescent="0.3">
      <c r="A3613" t="s">
        <v>371</v>
      </c>
      <c r="B3613" t="str">
        <v>Proyectos para la disminuación del impacto ambiental</v>
      </c>
      <c r="C3613">
        <v>0</v>
      </c>
      <c r="D3613" t="str">
        <f t="shared" si="61"/>
        <v>1</v>
      </c>
      <c r="E3613" t="s">
        <v>352</v>
      </c>
      <c r="F3613">
        <v>2025</v>
      </c>
    </row>
    <row r="3614" spans="1:6" x14ac:dyDescent="0.3">
      <c r="A3614" t="s">
        <v>371</v>
      </c>
      <c r="B3614" t="str">
        <v>Campañas de toma de conciencia en el contrato</v>
      </c>
      <c r="C3614">
        <v>0</v>
      </c>
      <c r="D3614" t="str">
        <f t="shared" si="61"/>
        <v>1</v>
      </c>
      <c r="E3614" t="s">
        <v>352</v>
      </c>
      <c r="F3614">
        <v>2025</v>
      </c>
    </row>
    <row r="3615" spans="1:6" x14ac:dyDescent="0.3">
      <c r="A3615" t="s">
        <v>371</v>
      </c>
      <c r="B3615" t="str">
        <v>Charlas o divulgaciones en temas ambientales</v>
      </c>
      <c r="C3615">
        <v>0</v>
      </c>
      <c r="D3615" t="str">
        <f t="shared" si="61"/>
        <v>1</v>
      </c>
      <c r="E3615" t="s">
        <v>352</v>
      </c>
      <c r="F3615">
        <v>2025</v>
      </c>
    </row>
    <row r="3616" spans="1:6" x14ac:dyDescent="0.3">
      <c r="A3616" t="s">
        <v>371</v>
      </c>
      <c r="B3616" t="str">
        <v>Verificación de las revisiones tecnicomecanica de los vehiculos</v>
      </c>
      <c r="C3616">
        <v>1</v>
      </c>
      <c r="D3616" t="str">
        <f t="shared" si="61"/>
        <v>0</v>
      </c>
      <c r="E3616" t="s">
        <v>352</v>
      </c>
      <c r="F3616">
        <v>2025</v>
      </c>
    </row>
    <row r="3617" spans="1:6" x14ac:dyDescent="0.3">
      <c r="A3617" t="s">
        <v>371</v>
      </c>
      <c r="B3617" t="str">
        <v>Verificaciones de las revisiones tecnicomecanicas de las motos</v>
      </c>
      <c r="C3617">
        <v>1</v>
      </c>
      <c r="D3617" t="str">
        <f t="shared" si="61"/>
        <v>0</v>
      </c>
      <c r="E3617" t="s">
        <v>352</v>
      </c>
      <c r="F3617">
        <v>2025</v>
      </c>
    </row>
    <row r="3618" spans="1:6" x14ac:dyDescent="0.3">
      <c r="A3618" t="s">
        <v>371</v>
      </c>
      <c r="B3618" t="str">
        <v>Revisión de la información en la plataforma CAMPRO</v>
      </c>
      <c r="C3618">
        <v>1</v>
      </c>
      <c r="D3618" t="str">
        <f t="shared" si="61"/>
        <v>0</v>
      </c>
      <c r="E3618" t="s">
        <v>352</v>
      </c>
      <c r="F3618">
        <v>2025</v>
      </c>
    </row>
    <row r="3619" spans="1:6" x14ac:dyDescent="0.3">
      <c r="A3619" t="s">
        <v>371</v>
      </c>
      <c r="B3619" t="str">
        <v>Certificación ambiental para la habilitación de centros de diagnostico automotor - CDA</v>
      </c>
      <c r="C3619">
        <v>0</v>
      </c>
      <c r="D3619" t="str">
        <f t="shared" si="61"/>
        <v>1</v>
      </c>
      <c r="E3619" t="s">
        <v>352</v>
      </c>
      <c r="F3619">
        <v>2025</v>
      </c>
    </row>
    <row r="3620" spans="1:6" x14ac:dyDescent="0.3">
      <c r="A3620" t="s">
        <v>371</v>
      </c>
      <c r="B3620" t="str">
        <v>Combustibles</v>
      </c>
      <c r="C3620">
        <v>0</v>
      </c>
      <c r="D3620" t="str">
        <f t="shared" si="61"/>
        <v>1</v>
      </c>
      <c r="E3620" t="s">
        <v>352</v>
      </c>
      <c r="F3620">
        <v>2025</v>
      </c>
    </row>
    <row r="3621" spans="1:6" x14ac:dyDescent="0.3">
      <c r="A3621" t="s">
        <v>371</v>
      </c>
      <c r="B3621" t="str">
        <v>SSL-PM-02-RG-01 Matriz de Identificación sustancia quimica</v>
      </c>
      <c r="C3621">
        <v>0</v>
      </c>
      <c r="D3621" t="str">
        <f t="shared" si="61"/>
        <v>1</v>
      </c>
      <c r="E3621" t="s">
        <v>352</v>
      </c>
      <c r="F3621">
        <v>2025</v>
      </c>
    </row>
    <row r="3622" spans="1:6" x14ac:dyDescent="0.3">
      <c r="A3622" t="s">
        <v>371</v>
      </c>
      <c r="B3622" t="str">
        <v>Matriz de compatibilidad de acuerdo a las sustancias quimicas que se manejan</v>
      </c>
      <c r="C3622">
        <v>0</v>
      </c>
      <c r="D3622" t="str">
        <f t="shared" si="61"/>
        <v>1</v>
      </c>
      <c r="E3622" t="s">
        <v>352</v>
      </c>
      <c r="F3622">
        <v>2025</v>
      </c>
    </row>
    <row r="3623" spans="1:6" x14ac:dyDescent="0.3">
      <c r="A3623" t="s">
        <v>371</v>
      </c>
      <c r="B3623" t="str">
        <v>Verificación del almacenamiento de las sustancias quimicas de acuerdo al Sistema Globalmente Armonizado (Registro fotografico)</v>
      </c>
      <c r="C3623">
        <v>0</v>
      </c>
      <c r="D3623" t="str">
        <f t="shared" si="61"/>
        <v>1</v>
      </c>
      <c r="E3623" t="s">
        <v>352</v>
      </c>
      <c r="F3623">
        <v>2025</v>
      </c>
    </row>
    <row r="3624" spans="1:6" x14ac:dyDescent="0.3">
      <c r="A3624" t="s">
        <v>371</v>
      </c>
      <c r="B3624" t="str">
        <v>SSL-PM-02-RG-02 Etiquetado de las sustancias quimicas en la sede del proyecto (Servicios generales, almacen, TI, entre otras). (Registro fotografico)</v>
      </c>
      <c r="C3624">
        <v>0</v>
      </c>
      <c r="D3624" t="str">
        <f t="shared" si="61"/>
        <v>1</v>
      </c>
      <c r="E3624" t="s">
        <v>352</v>
      </c>
      <c r="F3624">
        <v>2025</v>
      </c>
    </row>
    <row r="3625" spans="1:6" x14ac:dyDescent="0.3">
      <c r="A3625" t="s">
        <v>371</v>
      </c>
      <c r="B3625" t="str">
        <v>Fichas de seguridad que se utilizan en el proyecto (Resolución 773 de 2021 - Decreto 1496 del 2018  y que cumplan de acuerdo a la NTC 4435)</v>
      </c>
      <c r="C3625">
        <v>0</v>
      </c>
      <c r="D3625" t="str">
        <f t="shared" si="61"/>
        <v>1</v>
      </c>
      <c r="E3625" t="s">
        <v>352</v>
      </c>
      <c r="F3625">
        <v>2025</v>
      </c>
    </row>
    <row r="3626" spans="1:6" x14ac:dyDescent="0.3">
      <c r="A3626" t="s">
        <v>371</v>
      </c>
      <c r="B3626" t="str">
        <v xml:space="preserve">SSL-PM-02-RG-02 Etiquetado de las sustancias quimicas en los vehiculos del proyecto  </v>
      </c>
      <c r="C3626">
        <v>0</v>
      </c>
      <c r="D3626" t="str">
        <f t="shared" si="61"/>
        <v>1</v>
      </c>
      <c r="E3626" t="s">
        <v>352</v>
      </c>
      <c r="F3626">
        <v>2025</v>
      </c>
    </row>
    <row r="3627" spans="1:6" x14ac:dyDescent="0.3">
      <c r="A3627" t="s">
        <v>371</v>
      </c>
      <c r="B3627" t="str">
        <v>SSL-PM-02-RG-03 Tarjeta de emergencia (para el transporte de sustancias quimicas)</v>
      </c>
      <c r="C3627">
        <v>0</v>
      </c>
      <c r="D3627" t="str">
        <f t="shared" si="61"/>
        <v>1</v>
      </c>
      <c r="E3627" t="s">
        <v>352</v>
      </c>
      <c r="F3627">
        <v>2025</v>
      </c>
    </row>
    <row r="3628" spans="1:6" x14ac:dyDescent="0.3">
      <c r="A3628" t="s">
        <v>371</v>
      </c>
      <c r="B3628" t="str">
        <v>Cumplimiento al rotulado de los vehiculos que transportan sustancias (Decreto 1609/2002)</v>
      </c>
      <c r="C3628">
        <v>0</v>
      </c>
      <c r="D3628" t="str">
        <f t="shared" si="61"/>
        <v>1</v>
      </c>
      <c r="E3628" t="s">
        <v>352</v>
      </c>
      <c r="F3628">
        <v>2025</v>
      </c>
    </row>
    <row r="3629" spans="1:6" x14ac:dyDescent="0.3">
      <c r="A3629" t="s">
        <v>371</v>
      </c>
      <c r="B3629" t="str">
        <v>SSL-PM-14-RG-05 Guion para el desarrollo del simulacro</v>
      </c>
      <c r="C3629">
        <v>0</v>
      </c>
      <c r="D3629" t="str">
        <f t="shared" si="61"/>
        <v>1</v>
      </c>
      <c r="E3629" t="s">
        <v>352</v>
      </c>
      <c r="F3629">
        <v>2025</v>
      </c>
    </row>
    <row r="3630" spans="1:6" x14ac:dyDescent="0.3">
      <c r="A3630" t="s">
        <v>371</v>
      </c>
      <c r="B3630" t="str">
        <v>SGA-PR-02-RG-03 Informe de simulacro de emergencias ambientales.</v>
      </c>
      <c r="C3630">
        <v>0</v>
      </c>
      <c r="D3630" t="str">
        <f t="shared" si="61"/>
        <v>1</v>
      </c>
      <c r="E3630" t="s">
        <v>352</v>
      </c>
      <c r="F3630">
        <v>2025</v>
      </c>
    </row>
    <row r="3631" spans="1:6" x14ac:dyDescent="0.3">
      <c r="A3631" t="s">
        <v>371</v>
      </c>
      <c r="B3631" t="str">
        <v>Documento donde se establece los PONS aplicables al contrato</v>
      </c>
      <c r="C3631">
        <v>0</v>
      </c>
      <c r="D3631" t="str">
        <f t="shared" si="61"/>
        <v>1</v>
      </c>
      <c r="E3631" t="s">
        <v>352</v>
      </c>
      <c r="F3631">
        <v>2025</v>
      </c>
    </row>
    <row r="3632" spans="1:6" x14ac:dyDescent="0.3">
      <c r="A3632" t="s">
        <v>371</v>
      </c>
      <c r="B3632" t="str">
        <v>SGA-PR-02-RG-02 Investigación de causalidad de emergencias ambientales</v>
      </c>
      <c r="C3632">
        <v>0</v>
      </c>
      <c r="D3632" t="str">
        <f t="shared" si="61"/>
        <v>1</v>
      </c>
      <c r="E3632" t="s">
        <v>352</v>
      </c>
      <c r="F3632">
        <v>2025</v>
      </c>
    </row>
    <row r="3633" spans="1:6" x14ac:dyDescent="0.3">
      <c r="A3633" t="s">
        <v>371</v>
      </c>
      <c r="B3633" t="str">
        <v>SGA-PR-02-RG-04 Base de incidentes ambientales</v>
      </c>
      <c r="C3633">
        <v>0</v>
      </c>
      <c r="D3633" t="str">
        <f t="shared" si="61"/>
        <v>1</v>
      </c>
      <c r="E3633" t="s">
        <v>352</v>
      </c>
      <c r="F3633">
        <v>2025</v>
      </c>
    </row>
    <row r="3634" spans="1:6" x14ac:dyDescent="0.3">
      <c r="A3634" t="s">
        <v>371</v>
      </c>
      <c r="B3634" t="str">
        <v>Reporte de formaciones en AXA</v>
      </c>
      <c r="C3634">
        <v>0</v>
      </c>
      <c r="D3634" t="str">
        <f t="shared" si="61"/>
        <v>1</v>
      </c>
      <c r="E3634" t="s">
        <v>352</v>
      </c>
      <c r="F3634">
        <v>2025</v>
      </c>
    </row>
    <row r="3635" spans="1:6" x14ac:dyDescent="0.3">
      <c r="A3635" t="s">
        <v>371</v>
      </c>
      <c r="B3635" t="str">
        <v>Inspecciones ambiental en terreno</v>
      </c>
      <c r="C3635">
        <v>0</v>
      </c>
      <c r="D3635" t="str">
        <f t="shared" si="61"/>
        <v>1</v>
      </c>
      <c r="E3635" t="s">
        <v>352</v>
      </c>
      <c r="F3635">
        <v>2025</v>
      </c>
    </row>
    <row r="3636" spans="1:6" x14ac:dyDescent="0.3">
      <c r="A3636" t="s">
        <v>371</v>
      </c>
      <c r="B3636" t="str">
        <v>Inspecciones de kit de derrames</v>
      </c>
      <c r="C3636">
        <v>0</v>
      </c>
      <c r="D3636" t="str">
        <f t="shared" si="61"/>
        <v>1</v>
      </c>
      <c r="E3636" t="s">
        <v>352</v>
      </c>
      <c r="F3636">
        <v>2025</v>
      </c>
    </row>
    <row r="3637" spans="1:6" x14ac:dyDescent="0.3">
      <c r="A3637" t="s">
        <v>371</v>
      </c>
      <c r="B3637" t="str">
        <v>Inspecciones localivas ambientales</v>
      </c>
      <c r="C3637">
        <v>0</v>
      </c>
      <c r="D3637" t="str">
        <f t="shared" si="61"/>
        <v>1</v>
      </c>
      <c r="E3637" t="s">
        <v>352</v>
      </c>
      <c r="F3637">
        <v>2025</v>
      </c>
    </row>
    <row r="3638" spans="1:6" x14ac:dyDescent="0.3">
      <c r="A3638" t="s">
        <v>371</v>
      </c>
      <c r="B3638" t="str">
        <v>Informe del desempeño ambiental del contrato (Indicadores, practicas sostenibles, hallazgos, entre otros)</v>
      </c>
      <c r="C3638">
        <v>0</v>
      </c>
      <c r="D3638" t="str">
        <f t="shared" si="61"/>
        <v>1</v>
      </c>
      <c r="E3638" t="s">
        <v>352</v>
      </c>
      <c r="F3638">
        <v>2025</v>
      </c>
    </row>
    <row r="3639" spans="1:6" x14ac:dyDescent="0.3">
      <c r="A3639" t="s">
        <v>371</v>
      </c>
      <c r="B3639" t="str">
        <v>Comunicación del desempeño ambiental a colaboradores</v>
      </c>
      <c r="C3639">
        <v>0</v>
      </c>
      <c r="D3639" t="str">
        <f t="shared" si="61"/>
        <v>1</v>
      </c>
      <c r="E3639" t="s">
        <v>352</v>
      </c>
      <c r="F3639">
        <v>2025</v>
      </c>
    </row>
    <row r="3640" spans="1:6" x14ac:dyDescent="0.3">
      <c r="A3640" t="s">
        <v>371</v>
      </c>
      <c r="B3640" t="str">
        <v>SGA-PL-01-RG-05 Lista de chequeo de cumplimiento ambiental de proveedores (Sustancias quimicas, Saneamiento básico, Residuos peligrosos, RCD, CDA, Estaciones de servicio, Laboratorios - Cromatografia; entre otros)</v>
      </c>
      <c r="C3640">
        <v>0</v>
      </c>
      <c r="D3640" t="str">
        <f t="shared" si="61"/>
        <v>1</v>
      </c>
      <c r="E3640" t="s">
        <v>352</v>
      </c>
      <c r="F3640">
        <v>2025</v>
      </c>
    </row>
    <row r="3641" spans="1:6" x14ac:dyDescent="0.3">
      <c r="A3641" t="s">
        <v>371</v>
      </c>
      <c r="B3641" t="str">
        <v>Soportes del cumplimiento ambiental de cada proveedor</v>
      </c>
      <c r="C3641">
        <v>0</v>
      </c>
      <c r="D3641" t="str">
        <f t="shared" si="61"/>
        <v>1</v>
      </c>
      <c r="E3641" t="s">
        <v>352</v>
      </c>
      <c r="F3641">
        <v>2025</v>
      </c>
    </row>
    <row r="3642" spans="1:6" x14ac:dyDescent="0.3">
      <c r="A3642" t="s">
        <v>371</v>
      </c>
      <c r="B3642" t="str">
        <v>Seguimiento y Control Acciones Correctivas y Oportunidades de Mejora</v>
      </c>
      <c r="C3642">
        <v>0</v>
      </c>
      <c r="D3642" t="str">
        <f t="shared" si="61"/>
        <v>1</v>
      </c>
      <c r="E3642" t="s">
        <v>352</v>
      </c>
      <c r="F3642">
        <v>2025</v>
      </c>
    </row>
    <row r="3643" spans="1:6" x14ac:dyDescent="0.3">
      <c r="A3643" t="s">
        <v>371</v>
      </c>
      <c r="B3643" t="str">
        <v>Evidencias de cierre de hallazgo</v>
      </c>
      <c r="C3643">
        <v>0</v>
      </c>
      <c r="D3643" t="str">
        <f t="shared" si="61"/>
        <v>1</v>
      </c>
      <c r="E3643" t="s">
        <v>352</v>
      </c>
      <c r="F3643">
        <v>2025</v>
      </c>
    </row>
    <row r="3644" spans="1:6" x14ac:dyDescent="0.3">
      <c r="A3644" t="s">
        <v>371</v>
      </c>
      <c r="B3644" t="str">
        <v>Residuos</v>
      </c>
      <c r="C3644">
        <v>0</v>
      </c>
      <c r="D3644" t="str">
        <f t="shared" si="61"/>
        <v>1</v>
      </c>
      <c r="E3644" t="s">
        <v>352</v>
      </c>
      <c r="F3644">
        <v>2025</v>
      </c>
    </row>
    <row r="3645" spans="1:6" x14ac:dyDescent="0.3">
      <c r="A3645" t="s">
        <v>371</v>
      </c>
      <c r="B3645" t="str">
        <v>Emisiones y combustible</v>
      </c>
      <c r="C3645">
        <v>1</v>
      </c>
      <c r="D3645" t="str">
        <f t="shared" si="61"/>
        <v>0</v>
      </c>
      <c r="E3645" t="s">
        <v>352</v>
      </c>
      <c r="F3645">
        <v>2025</v>
      </c>
    </row>
    <row r="3646" spans="1:6" x14ac:dyDescent="0.3">
      <c r="A3646" t="s">
        <v>371</v>
      </c>
      <c r="B3646" t="str">
        <v>Inspecciones</v>
      </c>
      <c r="C3646">
        <v>0</v>
      </c>
      <c r="D3646" t="str">
        <f t="shared" si="61"/>
        <v>1</v>
      </c>
      <c r="E3646" t="s">
        <v>352</v>
      </c>
      <c r="F3646">
        <v>2025</v>
      </c>
    </row>
    <row r="3647" spans="1:6" x14ac:dyDescent="0.3">
      <c r="A3647" t="s">
        <v>371</v>
      </c>
      <c r="B3647" t="str">
        <v>Practicas</v>
      </c>
      <c r="C3647">
        <v>0</v>
      </c>
      <c r="D3647" t="str">
        <f t="shared" si="61"/>
        <v>1</v>
      </c>
      <c r="E3647" t="s">
        <v>352</v>
      </c>
      <c r="F3647">
        <v>2025</v>
      </c>
    </row>
    <row r="3648" spans="1:6" x14ac:dyDescent="0.3">
      <c r="A3648" t="s">
        <v>371</v>
      </c>
      <c r="B3648" t="str">
        <v>Formaciones</v>
      </c>
      <c r="C3648">
        <v>0</v>
      </c>
      <c r="D3648" t="str">
        <f t="shared" si="61"/>
        <v>1</v>
      </c>
      <c r="E3648" t="s">
        <v>352</v>
      </c>
      <c r="F3648">
        <v>2025</v>
      </c>
    </row>
    <row r="3649" spans="1:6" x14ac:dyDescent="0.3">
      <c r="A3649" t="s">
        <v>371</v>
      </c>
      <c r="B3649" t="str" cm="1">
        <f t="array" ref="B3649:B3701">SPOT1!C9:C61</f>
        <v>SIG-MG-01-RG-02 Matriz DOFA</v>
      </c>
      <c r="C3649" cm="1">
        <f t="array" ref="C3649:C3701">SPOT1!F9:F61</f>
        <v>0</v>
      </c>
      <c r="D3649" t="str">
        <f t="shared" ref="D3649:D3703" si="62">IF(C3649=1,"0","1")</f>
        <v>1</v>
      </c>
      <c r="E3649" t="s">
        <v>354</v>
      </c>
      <c r="F3649">
        <v>2025</v>
      </c>
    </row>
    <row r="3650" spans="1:6" x14ac:dyDescent="0.3">
      <c r="A3650" t="s">
        <v>371</v>
      </c>
      <c r="B3650" t="str">
        <v>Matriz de partes interesadas</v>
      </c>
      <c r="C3650">
        <v>0</v>
      </c>
      <c r="D3650" t="str">
        <f t="shared" si="62"/>
        <v>1</v>
      </c>
      <c r="E3650" t="s">
        <v>354</v>
      </c>
      <c r="F3650">
        <v>2025</v>
      </c>
    </row>
    <row r="3651" spans="1:6" x14ac:dyDescent="0.3">
      <c r="A3651" t="s">
        <v>371</v>
      </c>
      <c r="B3651" t="str">
        <v>Matriz de riesgos y oportunidades</v>
      </c>
      <c r="C3651">
        <v>0</v>
      </c>
      <c r="D3651" t="str">
        <f t="shared" si="62"/>
        <v>1</v>
      </c>
      <c r="E3651" t="s">
        <v>354</v>
      </c>
      <c r="F3651">
        <v>2025</v>
      </c>
    </row>
    <row r="3652" spans="1:6" x14ac:dyDescent="0.3">
      <c r="A3652" t="s">
        <v>371</v>
      </c>
      <c r="B3652" t="str">
        <v>Matriz de identificación de aspectos e impactos ambientales</v>
      </c>
      <c r="C3652">
        <v>0</v>
      </c>
      <c r="D3652" t="str">
        <f t="shared" si="62"/>
        <v>1</v>
      </c>
      <c r="E3652" t="s">
        <v>354</v>
      </c>
      <c r="F3652">
        <v>2025</v>
      </c>
    </row>
    <row r="3653" spans="1:6" x14ac:dyDescent="0.3">
      <c r="A3653" t="s">
        <v>371</v>
      </c>
      <c r="B3653" t="str">
        <v>Divulgación de la Matriz de identificación de aspectos e impactos ambientales</v>
      </c>
      <c r="C3653">
        <v>0</v>
      </c>
      <c r="D3653" t="str">
        <f t="shared" si="62"/>
        <v>1</v>
      </c>
      <c r="E3653" t="s">
        <v>354</v>
      </c>
      <c r="F3653">
        <v>2025</v>
      </c>
    </row>
    <row r="3654" spans="1:6" x14ac:dyDescent="0.3">
      <c r="A3654" t="s">
        <v>371</v>
      </c>
      <c r="B3654" t="str">
        <v>Presupuesto para la implementación del Sistema de Gestión Ambiental</v>
      </c>
      <c r="C3654">
        <v>0</v>
      </c>
      <c r="D3654" t="str">
        <f t="shared" si="62"/>
        <v>1</v>
      </c>
      <c r="E3654" t="s">
        <v>354</v>
      </c>
      <c r="F3654">
        <v>2025</v>
      </c>
    </row>
    <row r="3655" spans="1:6" x14ac:dyDescent="0.3">
      <c r="A3655" t="s">
        <v>371</v>
      </c>
      <c r="B3655" t="str">
        <v>Matriz de comunicaciones externas</v>
      </c>
      <c r="C3655">
        <v>0</v>
      </c>
      <c r="D3655" t="str">
        <f t="shared" si="62"/>
        <v>1</v>
      </c>
      <c r="E3655" t="s">
        <v>354</v>
      </c>
      <c r="F3655">
        <v>2025</v>
      </c>
    </row>
    <row r="3656" spans="1:6" x14ac:dyDescent="0.3">
      <c r="A3656" t="s">
        <v>371</v>
      </c>
      <c r="B3656" t="str">
        <v xml:space="preserve">Aforo de residuos ordinarios </v>
      </c>
      <c r="C3656">
        <v>0</v>
      </c>
      <c r="D3656" t="str">
        <f t="shared" si="62"/>
        <v>1</v>
      </c>
      <c r="E3656" t="s">
        <v>354</v>
      </c>
      <c r="F3656">
        <v>2025</v>
      </c>
    </row>
    <row r="3657" spans="1:6" x14ac:dyDescent="0.3">
      <c r="A3657" t="s">
        <v>371</v>
      </c>
      <c r="B3657" t="str">
        <v>Recolección de residuos aprovechables (SGA-PM-01-RG-02 Venta de material reciclable y/o donación)</v>
      </c>
      <c r="C3657">
        <v>0</v>
      </c>
      <c r="D3657" t="str">
        <f t="shared" si="62"/>
        <v>1</v>
      </c>
      <c r="E3657" t="s">
        <v>354</v>
      </c>
      <c r="F3657">
        <v>2025</v>
      </c>
    </row>
    <row r="3658" spans="1:6" x14ac:dyDescent="0.3">
      <c r="A3658" t="s">
        <v>371</v>
      </c>
      <c r="B3658" t="str">
        <v xml:space="preserve">Licencias de empresas de recolección , transporte y disposición de residuos peligrosos </v>
      </c>
      <c r="C3658">
        <v>0</v>
      </c>
      <c r="D3658" t="str">
        <f t="shared" si="62"/>
        <v>1</v>
      </c>
      <c r="E3658" t="s">
        <v>354</v>
      </c>
      <c r="F3658">
        <v>2025</v>
      </c>
    </row>
    <row r="3659" spans="1:6" x14ac:dyDescent="0.3">
      <c r="A3659" t="s">
        <v>371</v>
      </c>
      <c r="B3659" t="str">
        <v>Actualización del registro SGA-PM-01-RG-01 Control de generación y disposición de residuos</v>
      </c>
      <c r="C3659">
        <v>0</v>
      </c>
      <c r="D3659" t="str">
        <f t="shared" si="62"/>
        <v>1</v>
      </c>
      <c r="E3659" t="s">
        <v>354</v>
      </c>
      <c r="F3659">
        <v>2025</v>
      </c>
    </row>
    <row r="3660" spans="1:6" x14ac:dyDescent="0.3">
      <c r="A3660" t="s">
        <v>371</v>
      </c>
      <c r="B3660" t="str">
        <v xml:space="preserve">Licencias y certificados de disposición final de los talleres que realizan mantenimiento a los vehiculos </v>
      </c>
      <c r="C3660">
        <v>0</v>
      </c>
      <c r="D3660" t="str">
        <f t="shared" si="62"/>
        <v>1</v>
      </c>
      <c r="E3660" t="s">
        <v>354</v>
      </c>
      <c r="F3660">
        <v>2025</v>
      </c>
    </row>
    <row r="3661" spans="1:6" x14ac:dyDescent="0.3">
      <c r="A3661" t="s">
        <v>371</v>
      </c>
      <c r="B3661" t="str">
        <v>Control de plagas (roedores)</v>
      </c>
      <c r="C3661">
        <v>0</v>
      </c>
      <c r="D3661" t="str">
        <f t="shared" si="62"/>
        <v>1</v>
      </c>
      <c r="E3661" t="s">
        <v>354</v>
      </c>
      <c r="F3661">
        <v>2025</v>
      </c>
    </row>
    <row r="3662" spans="1:6" x14ac:dyDescent="0.3">
      <c r="A3662" t="s">
        <v>371</v>
      </c>
      <c r="B3662" t="str">
        <v>Fumigación general (Vectores)</v>
      </c>
      <c r="C3662">
        <v>0</v>
      </c>
      <c r="D3662" t="str">
        <f t="shared" si="62"/>
        <v>1</v>
      </c>
      <c r="E3662" t="s">
        <v>354</v>
      </c>
      <c r="F3662">
        <v>2025</v>
      </c>
    </row>
    <row r="3663" spans="1:6" x14ac:dyDescent="0.3">
      <c r="A3663" t="s">
        <v>371</v>
      </c>
      <c r="B3663" t="str">
        <v>Lavado de tanques</v>
      </c>
      <c r="C3663">
        <v>0</v>
      </c>
      <c r="D3663" t="str">
        <f t="shared" si="62"/>
        <v>1</v>
      </c>
      <c r="E3663" t="s">
        <v>354</v>
      </c>
      <c r="F3663">
        <v>2025</v>
      </c>
    </row>
    <row r="3664" spans="1:6" x14ac:dyDescent="0.3">
      <c r="A3664" t="s">
        <v>371</v>
      </c>
      <c r="B3664" t="str">
        <v>Análisis e informe de agua potable (Laboratorio acreditado por el IDEAM)</v>
      </c>
      <c r="C3664">
        <v>0</v>
      </c>
      <c r="D3664" t="str">
        <f t="shared" si="62"/>
        <v>1</v>
      </c>
      <c r="E3664" t="s">
        <v>354</v>
      </c>
      <c r="F3664">
        <v>2025</v>
      </c>
    </row>
    <row r="3665" spans="1:6" x14ac:dyDescent="0.3">
      <c r="A3665" t="s">
        <v>371</v>
      </c>
      <c r="B3665" t="str">
        <v>Mantenimiento de los filtros de agua de las instalaciones de la sede</v>
      </c>
      <c r="C3665">
        <v>0</v>
      </c>
      <c r="D3665" t="str">
        <f t="shared" si="62"/>
        <v>1</v>
      </c>
      <c r="E3665" t="s">
        <v>354</v>
      </c>
      <c r="F3665">
        <v>2025</v>
      </c>
    </row>
    <row r="3666" spans="1:6" x14ac:dyDescent="0.3">
      <c r="A3666" t="s">
        <v>371</v>
      </c>
      <c r="B3666" t="str">
        <v>Proyectos para la disminuación del impacto ambiental</v>
      </c>
      <c r="C3666">
        <v>0</v>
      </c>
      <c r="D3666" t="str">
        <f t="shared" si="62"/>
        <v>1</v>
      </c>
      <c r="E3666" t="s">
        <v>354</v>
      </c>
      <c r="F3666">
        <v>2025</v>
      </c>
    </row>
    <row r="3667" spans="1:6" x14ac:dyDescent="0.3">
      <c r="A3667" t="s">
        <v>371</v>
      </c>
      <c r="B3667" t="str">
        <v>Campañas de toma de conciencia en el contrato</v>
      </c>
      <c r="C3667">
        <v>0</v>
      </c>
      <c r="D3667" t="str">
        <f t="shared" si="62"/>
        <v>1</v>
      </c>
      <c r="E3667" t="s">
        <v>354</v>
      </c>
      <c r="F3667">
        <v>2025</v>
      </c>
    </row>
    <row r="3668" spans="1:6" x14ac:dyDescent="0.3">
      <c r="A3668" t="s">
        <v>371</v>
      </c>
      <c r="B3668" t="str">
        <v>Charlas o divulgaciones en temas ambientales</v>
      </c>
      <c r="C3668">
        <v>0</v>
      </c>
      <c r="D3668" t="str">
        <f t="shared" si="62"/>
        <v>1</v>
      </c>
      <c r="E3668" t="s">
        <v>354</v>
      </c>
      <c r="F3668">
        <v>2025</v>
      </c>
    </row>
    <row r="3669" spans="1:6" x14ac:dyDescent="0.3">
      <c r="A3669" t="s">
        <v>371</v>
      </c>
      <c r="B3669" t="str">
        <v>Verificación de las revisiones tecnicomecanica de los vehiculos</v>
      </c>
      <c r="C3669">
        <v>1</v>
      </c>
      <c r="D3669" t="str">
        <f t="shared" si="62"/>
        <v>0</v>
      </c>
      <c r="E3669" t="s">
        <v>354</v>
      </c>
      <c r="F3669">
        <v>2025</v>
      </c>
    </row>
    <row r="3670" spans="1:6" x14ac:dyDescent="0.3">
      <c r="A3670" t="s">
        <v>371</v>
      </c>
      <c r="B3670" t="str">
        <v>Verificaciones de las revisiones tecnicomecanicas de las motos</v>
      </c>
      <c r="C3670">
        <v>1</v>
      </c>
      <c r="D3670" t="str">
        <f t="shared" si="62"/>
        <v>0</v>
      </c>
      <c r="E3670" t="s">
        <v>354</v>
      </c>
      <c r="F3670">
        <v>2025</v>
      </c>
    </row>
    <row r="3671" spans="1:6" x14ac:dyDescent="0.3">
      <c r="A3671" t="s">
        <v>371</v>
      </c>
      <c r="B3671" t="str">
        <v>Revisión de la información en la plataforma CAMPRO</v>
      </c>
      <c r="C3671">
        <v>1</v>
      </c>
      <c r="D3671" t="str">
        <f t="shared" si="62"/>
        <v>0</v>
      </c>
      <c r="E3671" t="s">
        <v>354</v>
      </c>
      <c r="F3671">
        <v>2025</v>
      </c>
    </row>
    <row r="3672" spans="1:6" x14ac:dyDescent="0.3">
      <c r="A3672" t="s">
        <v>371</v>
      </c>
      <c r="B3672" t="str">
        <v>Certificación ambiental para la habilitación de centros de diagnostico automotor - CDA</v>
      </c>
      <c r="C3672">
        <v>0</v>
      </c>
      <c r="D3672" t="str">
        <f t="shared" si="62"/>
        <v>1</v>
      </c>
      <c r="E3672" t="s">
        <v>354</v>
      </c>
      <c r="F3672">
        <v>2025</v>
      </c>
    </row>
    <row r="3673" spans="1:6" x14ac:dyDescent="0.3">
      <c r="A3673" t="s">
        <v>371</v>
      </c>
      <c r="B3673" t="str">
        <v>Combustibles</v>
      </c>
      <c r="C3673">
        <v>0</v>
      </c>
      <c r="D3673" t="str">
        <f t="shared" si="62"/>
        <v>1</v>
      </c>
      <c r="E3673" t="s">
        <v>354</v>
      </c>
      <c r="F3673">
        <v>2025</v>
      </c>
    </row>
    <row r="3674" spans="1:6" x14ac:dyDescent="0.3">
      <c r="A3674" t="s">
        <v>371</v>
      </c>
      <c r="B3674" t="str">
        <v>SSL-PM-02-RG-01 Matriz de Identificación sustancia quimica</v>
      </c>
      <c r="C3674">
        <v>0</v>
      </c>
      <c r="D3674" t="str">
        <f t="shared" si="62"/>
        <v>1</v>
      </c>
      <c r="E3674" t="s">
        <v>354</v>
      </c>
      <c r="F3674">
        <v>2025</v>
      </c>
    </row>
    <row r="3675" spans="1:6" x14ac:dyDescent="0.3">
      <c r="A3675" t="s">
        <v>371</v>
      </c>
      <c r="B3675" t="str">
        <v>Matriz de compatibilidad de acuerdo a las sustancias quimicas que se manejan</v>
      </c>
      <c r="C3675">
        <v>0</v>
      </c>
      <c r="D3675" t="str">
        <f t="shared" si="62"/>
        <v>1</v>
      </c>
      <c r="E3675" t="s">
        <v>354</v>
      </c>
      <c r="F3675">
        <v>2025</v>
      </c>
    </row>
    <row r="3676" spans="1:6" x14ac:dyDescent="0.3">
      <c r="A3676" t="s">
        <v>371</v>
      </c>
      <c r="B3676" t="str">
        <v>Verificación del almacenamiento de las sustancias quimicas de acuerdo al Sistema Globalmente Armonizado (Registro fotografico)</v>
      </c>
      <c r="C3676">
        <v>0</v>
      </c>
      <c r="D3676" t="str">
        <f t="shared" si="62"/>
        <v>1</v>
      </c>
      <c r="E3676" t="s">
        <v>354</v>
      </c>
      <c r="F3676">
        <v>2025</v>
      </c>
    </row>
    <row r="3677" spans="1:6" x14ac:dyDescent="0.3">
      <c r="A3677" t="s">
        <v>371</v>
      </c>
      <c r="B3677" t="str">
        <v>SSL-PM-02-RG-02 Etiquetado de las sustancias quimicas en la sede del proyecto (Servicios generales, almacen, TI, entre otras). (Registro fotografico)</v>
      </c>
      <c r="C3677">
        <v>0</v>
      </c>
      <c r="D3677" t="str">
        <f t="shared" si="62"/>
        <v>1</v>
      </c>
      <c r="E3677" t="s">
        <v>354</v>
      </c>
      <c r="F3677">
        <v>2025</v>
      </c>
    </row>
    <row r="3678" spans="1:6" x14ac:dyDescent="0.3">
      <c r="A3678" t="s">
        <v>371</v>
      </c>
      <c r="B3678" t="str">
        <v>Fichas de seguridad que se utilizan en el proyecto (Resolución 773 de 2021 - Decreto 1496 del 2018  y que cumplan de acuerdo a la NTC 4435)</v>
      </c>
      <c r="C3678">
        <v>0</v>
      </c>
      <c r="D3678" t="str">
        <f t="shared" si="62"/>
        <v>1</v>
      </c>
      <c r="E3678" t="s">
        <v>354</v>
      </c>
      <c r="F3678">
        <v>2025</v>
      </c>
    </row>
    <row r="3679" spans="1:6" x14ac:dyDescent="0.3">
      <c r="A3679" t="s">
        <v>371</v>
      </c>
      <c r="B3679" t="str">
        <v xml:space="preserve">SSL-PM-02-RG-02 Etiquetado de las sustancias quimicas en los vehiculos del proyecto  </v>
      </c>
      <c r="C3679">
        <v>0</v>
      </c>
      <c r="D3679" t="str">
        <f t="shared" si="62"/>
        <v>1</v>
      </c>
      <c r="E3679" t="s">
        <v>354</v>
      </c>
      <c r="F3679">
        <v>2025</v>
      </c>
    </row>
    <row r="3680" spans="1:6" x14ac:dyDescent="0.3">
      <c r="A3680" t="s">
        <v>371</v>
      </c>
      <c r="B3680" t="str">
        <v>SSL-PM-02-RG-03 Tarjeta de emergencia (para el transporte de sustancias quimicas)</v>
      </c>
      <c r="C3680">
        <v>0</v>
      </c>
      <c r="D3680" t="str">
        <f t="shared" si="62"/>
        <v>1</v>
      </c>
      <c r="E3680" t="s">
        <v>354</v>
      </c>
      <c r="F3680">
        <v>2025</v>
      </c>
    </row>
    <row r="3681" spans="1:6" x14ac:dyDescent="0.3">
      <c r="A3681" t="s">
        <v>371</v>
      </c>
      <c r="B3681" t="str">
        <v>Cumplimiento al rotulado de los vehiculos que transportan sustancias (Decreto 1609/2002)</v>
      </c>
      <c r="C3681">
        <v>0</v>
      </c>
      <c r="D3681" t="str">
        <f t="shared" si="62"/>
        <v>1</v>
      </c>
      <c r="E3681" t="s">
        <v>354</v>
      </c>
      <c r="F3681">
        <v>2025</v>
      </c>
    </row>
    <row r="3682" spans="1:6" x14ac:dyDescent="0.3">
      <c r="A3682" t="s">
        <v>371</v>
      </c>
      <c r="B3682" t="str">
        <v>SSL-PM-14-RG-05 Guion para el desarrollo del simulacro</v>
      </c>
      <c r="C3682">
        <v>0</v>
      </c>
      <c r="D3682" t="str">
        <f t="shared" si="62"/>
        <v>1</v>
      </c>
      <c r="E3682" t="s">
        <v>354</v>
      </c>
      <c r="F3682">
        <v>2025</v>
      </c>
    </row>
    <row r="3683" spans="1:6" x14ac:dyDescent="0.3">
      <c r="A3683" t="s">
        <v>371</v>
      </c>
      <c r="B3683" t="str">
        <v>SGA-PR-02-RG-03 Informe de simulacro de emergencias ambientales.</v>
      </c>
      <c r="C3683">
        <v>0</v>
      </c>
      <c r="D3683" t="str">
        <f t="shared" si="62"/>
        <v>1</v>
      </c>
      <c r="E3683" t="s">
        <v>354</v>
      </c>
      <c r="F3683">
        <v>2025</v>
      </c>
    </row>
    <row r="3684" spans="1:6" x14ac:dyDescent="0.3">
      <c r="A3684" t="s">
        <v>371</v>
      </c>
      <c r="B3684" t="str">
        <v>Documento donde se establece los PONS aplicables al contrato</v>
      </c>
      <c r="C3684">
        <v>0</v>
      </c>
      <c r="D3684" t="str">
        <f t="shared" si="62"/>
        <v>1</v>
      </c>
      <c r="E3684" t="s">
        <v>354</v>
      </c>
      <c r="F3684">
        <v>2025</v>
      </c>
    </row>
    <row r="3685" spans="1:6" x14ac:dyDescent="0.3">
      <c r="A3685" t="s">
        <v>371</v>
      </c>
      <c r="B3685" t="str">
        <v>SGA-PR-02-RG-02 Investigación de causalidad de emergencias ambientales</v>
      </c>
      <c r="C3685">
        <v>0</v>
      </c>
      <c r="D3685" t="str">
        <f t="shared" si="62"/>
        <v>1</v>
      </c>
      <c r="E3685" t="s">
        <v>354</v>
      </c>
      <c r="F3685">
        <v>2025</v>
      </c>
    </row>
    <row r="3686" spans="1:6" x14ac:dyDescent="0.3">
      <c r="A3686" t="s">
        <v>371</v>
      </c>
      <c r="B3686" t="str">
        <v>SGA-PR-02-RG-04 Base de incidentes ambientales</v>
      </c>
      <c r="C3686">
        <v>0</v>
      </c>
      <c r="D3686" t="str">
        <f t="shared" si="62"/>
        <v>1</v>
      </c>
      <c r="E3686" t="s">
        <v>354</v>
      </c>
      <c r="F3686">
        <v>2025</v>
      </c>
    </row>
    <row r="3687" spans="1:6" x14ac:dyDescent="0.3">
      <c r="A3687" t="s">
        <v>371</v>
      </c>
      <c r="B3687" t="str">
        <v>Reporte de formaciones en AXA</v>
      </c>
      <c r="C3687">
        <v>0</v>
      </c>
      <c r="D3687" t="str">
        <f t="shared" si="62"/>
        <v>1</v>
      </c>
      <c r="E3687" t="s">
        <v>354</v>
      </c>
      <c r="F3687">
        <v>2025</v>
      </c>
    </row>
    <row r="3688" spans="1:6" x14ac:dyDescent="0.3">
      <c r="A3688" t="s">
        <v>371</v>
      </c>
      <c r="B3688" t="str">
        <v>Inspecciones ambiental en terreno</v>
      </c>
      <c r="C3688">
        <v>0</v>
      </c>
      <c r="D3688" t="str">
        <f t="shared" si="62"/>
        <v>1</v>
      </c>
      <c r="E3688" t="s">
        <v>354</v>
      </c>
      <c r="F3688">
        <v>2025</v>
      </c>
    </row>
    <row r="3689" spans="1:6" x14ac:dyDescent="0.3">
      <c r="A3689" t="s">
        <v>371</v>
      </c>
      <c r="B3689" t="str">
        <v>Inspecciones de kit de derrames</v>
      </c>
      <c r="C3689">
        <v>0</v>
      </c>
      <c r="D3689" t="str">
        <f t="shared" si="62"/>
        <v>1</v>
      </c>
      <c r="E3689" t="s">
        <v>354</v>
      </c>
      <c r="F3689">
        <v>2025</v>
      </c>
    </row>
    <row r="3690" spans="1:6" x14ac:dyDescent="0.3">
      <c r="A3690" t="s">
        <v>371</v>
      </c>
      <c r="B3690" t="str">
        <v>Inspecciones localivas ambientales</v>
      </c>
      <c r="C3690">
        <v>0</v>
      </c>
      <c r="D3690" t="str">
        <f t="shared" si="62"/>
        <v>1</v>
      </c>
      <c r="E3690" t="s">
        <v>354</v>
      </c>
      <c r="F3690">
        <v>2025</v>
      </c>
    </row>
    <row r="3691" spans="1:6" x14ac:dyDescent="0.3">
      <c r="A3691" t="s">
        <v>371</v>
      </c>
      <c r="B3691" t="str">
        <v>Informe del desempeño ambiental del contrato (Indicadores, practicas sostenibles, hallazgos, entre otros)</v>
      </c>
      <c r="C3691">
        <v>0</v>
      </c>
      <c r="D3691" t="str">
        <f t="shared" si="62"/>
        <v>1</v>
      </c>
      <c r="E3691" t="s">
        <v>354</v>
      </c>
      <c r="F3691">
        <v>2025</v>
      </c>
    </row>
    <row r="3692" spans="1:6" x14ac:dyDescent="0.3">
      <c r="A3692" t="s">
        <v>371</v>
      </c>
      <c r="B3692" t="str">
        <v>Comunicación del desempeño ambiental a colaboradores</v>
      </c>
      <c r="C3692">
        <v>0</v>
      </c>
      <c r="D3692" t="str">
        <f t="shared" si="62"/>
        <v>1</v>
      </c>
      <c r="E3692" t="s">
        <v>354</v>
      </c>
      <c r="F3692">
        <v>2025</v>
      </c>
    </row>
    <row r="3693" spans="1:6" x14ac:dyDescent="0.3">
      <c r="A3693" t="s">
        <v>371</v>
      </c>
      <c r="B3693" t="str">
        <v>SGA-PL-01-RG-05 Lista de chequeo de cumplimiento ambiental de proveedores (Sustancias quimicas, Saneamiento básico, Residuos peligrosos, RCD, CDA, Estaciones de servicio, Laboratorios - Cromatografia; entre otros)</v>
      </c>
      <c r="C3693">
        <v>0</v>
      </c>
      <c r="D3693" t="str">
        <f t="shared" si="62"/>
        <v>1</v>
      </c>
      <c r="E3693" t="s">
        <v>354</v>
      </c>
      <c r="F3693">
        <v>2025</v>
      </c>
    </row>
    <row r="3694" spans="1:6" x14ac:dyDescent="0.3">
      <c r="A3694" t="s">
        <v>371</v>
      </c>
      <c r="B3694" t="str">
        <v>Soportes del cumplimiento ambiental de cada proveedor</v>
      </c>
      <c r="C3694">
        <v>0</v>
      </c>
      <c r="D3694" t="str">
        <f t="shared" si="62"/>
        <v>1</v>
      </c>
      <c r="E3694" t="s">
        <v>354</v>
      </c>
      <c r="F3694">
        <v>2025</v>
      </c>
    </row>
    <row r="3695" spans="1:6" x14ac:dyDescent="0.3">
      <c r="A3695" t="s">
        <v>371</v>
      </c>
      <c r="B3695" t="str">
        <v>Seguimiento y Control Acciones Correctivas y Oportunidades de Mejora</v>
      </c>
      <c r="C3695">
        <v>0</v>
      </c>
      <c r="D3695" t="str">
        <f t="shared" si="62"/>
        <v>1</v>
      </c>
      <c r="E3695" t="s">
        <v>354</v>
      </c>
      <c r="F3695">
        <v>2025</v>
      </c>
    </row>
    <row r="3696" spans="1:6" x14ac:dyDescent="0.3">
      <c r="A3696" t="s">
        <v>371</v>
      </c>
      <c r="B3696" t="str">
        <v>Evidencias de cierre de hallazgo</v>
      </c>
      <c r="C3696">
        <v>0</v>
      </c>
      <c r="D3696" t="str">
        <f t="shared" si="62"/>
        <v>1</v>
      </c>
      <c r="E3696" t="s">
        <v>354</v>
      </c>
      <c r="F3696">
        <v>2025</v>
      </c>
    </row>
    <row r="3697" spans="1:6" x14ac:dyDescent="0.3">
      <c r="A3697" t="s">
        <v>371</v>
      </c>
      <c r="B3697" t="str">
        <v>Residuos</v>
      </c>
      <c r="C3697">
        <v>0</v>
      </c>
      <c r="D3697" t="str">
        <f t="shared" si="62"/>
        <v>1</v>
      </c>
      <c r="E3697" t="s">
        <v>354</v>
      </c>
      <c r="F3697">
        <v>2025</v>
      </c>
    </row>
    <row r="3698" spans="1:6" x14ac:dyDescent="0.3">
      <c r="A3698" t="s">
        <v>371</v>
      </c>
      <c r="B3698" t="str">
        <v>Emisiones y combustible</v>
      </c>
      <c r="C3698">
        <v>1</v>
      </c>
      <c r="D3698" t="str">
        <f t="shared" si="62"/>
        <v>0</v>
      </c>
      <c r="E3698" t="s">
        <v>354</v>
      </c>
      <c r="F3698">
        <v>2025</v>
      </c>
    </row>
    <row r="3699" spans="1:6" x14ac:dyDescent="0.3">
      <c r="A3699" t="s">
        <v>371</v>
      </c>
      <c r="B3699" t="str">
        <v>Inspecciones</v>
      </c>
      <c r="C3699">
        <v>0</v>
      </c>
      <c r="D3699" t="str">
        <f t="shared" si="62"/>
        <v>1</v>
      </c>
      <c r="E3699" t="s">
        <v>354</v>
      </c>
      <c r="F3699">
        <v>2025</v>
      </c>
    </row>
    <row r="3700" spans="1:6" x14ac:dyDescent="0.3">
      <c r="A3700" t="s">
        <v>371</v>
      </c>
      <c r="B3700" t="str">
        <v>Practicas</v>
      </c>
      <c r="C3700">
        <v>0</v>
      </c>
      <c r="D3700" t="str">
        <f t="shared" si="62"/>
        <v>1</v>
      </c>
      <c r="E3700" t="s">
        <v>354</v>
      </c>
      <c r="F3700">
        <v>2025</v>
      </c>
    </row>
    <row r="3701" spans="1:6" x14ac:dyDescent="0.3">
      <c r="A3701" t="s">
        <v>371</v>
      </c>
      <c r="B3701" t="str">
        <v>Formaciones</v>
      </c>
      <c r="C3701">
        <v>0</v>
      </c>
      <c r="D3701" t="str">
        <f t="shared" si="62"/>
        <v>1</v>
      </c>
      <c r="E3701" t="s">
        <v>354</v>
      </c>
      <c r="F3701">
        <v>2025</v>
      </c>
    </row>
    <row r="3702" spans="1:6" x14ac:dyDescent="0.3">
      <c r="A3702" t="s">
        <v>371</v>
      </c>
      <c r="B3702" t="str" cm="1">
        <f t="array" ref="B3702:B3754">SPOT1!C9:C61</f>
        <v>SIG-MG-01-RG-02 Matriz DOFA</v>
      </c>
      <c r="C3702" cm="1">
        <f t="array" ref="C3702:C3754">SPOT1!G9:G61</f>
        <v>0</v>
      </c>
      <c r="D3702" t="str">
        <f t="shared" si="62"/>
        <v>1</v>
      </c>
      <c r="E3702" t="s">
        <v>356</v>
      </c>
      <c r="F3702">
        <v>2025</v>
      </c>
    </row>
    <row r="3703" spans="1:6" x14ac:dyDescent="0.3">
      <c r="A3703" t="s">
        <v>371</v>
      </c>
      <c r="B3703" t="str">
        <v>Matriz de partes interesadas</v>
      </c>
      <c r="C3703">
        <v>0</v>
      </c>
      <c r="D3703" t="str">
        <f t="shared" si="62"/>
        <v>1</v>
      </c>
      <c r="E3703" t="s">
        <v>356</v>
      </c>
      <c r="F3703">
        <v>2025</v>
      </c>
    </row>
    <row r="3704" spans="1:6" x14ac:dyDescent="0.3">
      <c r="A3704" t="s">
        <v>371</v>
      </c>
      <c r="B3704" t="str">
        <v>Matriz de riesgos y oportunidades</v>
      </c>
      <c r="C3704">
        <v>0</v>
      </c>
      <c r="D3704" t="str">
        <f t="shared" ref="D3704:D3759" si="63">IF(C3704=1,"0","1")</f>
        <v>1</v>
      </c>
      <c r="E3704" t="s">
        <v>356</v>
      </c>
      <c r="F3704">
        <v>2025</v>
      </c>
    </row>
    <row r="3705" spans="1:6" x14ac:dyDescent="0.3">
      <c r="A3705" t="s">
        <v>371</v>
      </c>
      <c r="B3705" t="str">
        <v>Matriz de identificación de aspectos e impactos ambientales</v>
      </c>
      <c r="C3705">
        <v>0</v>
      </c>
      <c r="D3705" t="str">
        <f t="shared" si="63"/>
        <v>1</v>
      </c>
      <c r="E3705" t="s">
        <v>356</v>
      </c>
      <c r="F3705">
        <v>2025</v>
      </c>
    </row>
    <row r="3706" spans="1:6" x14ac:dyDescent="0.3">
      <c r="A3706" t="s">
        <v>371</v>
      </c>
      <c r="B3706" t="str">
        <v>Divulgación de la Matriz de identificación de aspectos e impactos ambientales</v>
      </c>
      <c r="C3706">
        <v>0</v>
      </c>
      <c r="D3706" t="str">
        <f t="shared" si="63"/>
        <v>1</v>
      </c>
      <c r="E3706" t="s">
        <v>356</v>
      </c>
      <c r="F3706">
        <v>2025</v>
      </c>
    </row>
    <row r="3707" spans="1:6" x14ac:dyDescent="0.3">
      <c r="A3707" t="s">
        <v>371</v>
      </c>
      <c r="B3707" t="str">
        <v>Presupuesto para la implementación del Sistema de Gestión Ambiental</v>
      </c>
      <c r="C3707">
        <v>0</v>
      </c>
      <c r="D3707" t="str">
        <f t="shared" si="63"/>
        <v>1</v>
      </c>
      <c r="E3707" t="s">
        <v>356</v>
      </c>
      <c r="F3707">
        <v>2025</v>
      </c>
    </row>
    <row r="3708" spans="1:6" x14ac:dyDescent="0.3">
      <c r="A3708" t="s">
        <v>371</v>
      </c>
      <c r="B3708" t="str">
        <v>Matriz de comunicaciones externas</v>
      </c>
      <c r="C3708">
        <v>0</v>
      </c>
      <c r="D3708" t="str">
        <f t="shared" si="63"/>
        <v>1</v>
      </c>
      <c r="E3708" t="s">
        <v>356</v>
      </c>
      <c r="F3708">
        <v>2025</v>
      </c>
    </row>
    <row r="3709" spans="1:6" x14ac:dyDescent="0.3">
      <c r="A3709" t="s">
        <v>371</v>
      </c>
      <c r="B3709" t="str">
        <v xml:space="preserve">Aforo de residuos ordinarios </v>
      </c>
      <c r="C3709">
        <v>0</v>
      </c>
      <c r="D3709" t="str">
        <f t="shared" si="63"/>
        <v>1</v>
      </c>
      <c r="E3709" t="s">
        <v>356</v>
      </c>
      <c r="F3709">
        <v>2025</v>
      </c>
    </row>
    <row r="3710" spans="1:6" x14ac:dyDescent="0.3">
      <c r="A3710" t="s">
        <v>371</v>
      </c>
      <c r="B3710" t="str">
        <v>Recolección de residuos aprovechables (SGA-PM-01-RG-02 Venta de material reciclable y/o donación)</v>
      </c>
      <c r="C3710">
        <v>0</v>
      </c>
      <c r="D3710" t="str">
        <f t="shared" si="63"/>
        <v>1</v>
      </c>
      <c r="E3710" t="s">
        <v>356</v>
      </c>
      <c r="F3710">
        <v>2025</v>
      </c>
    </row>
    <row r="3711" spans="1:6" x14ac:dyDescent="0.3">
      <c r="A3711" t="s">
        <v>371</v>
      </c>
      <c r="B3711" t="str">
        <v xml:space="preserve">Licencias de empresas de recolección , transporte y disposición de residuos peligrosos </v>
      </c>
      <c r="C3711">
        <v>0</v>
      </c>
      <c r="D3711" t="str">
        <f t="shared" si="63"/>
        <v>1</v>
      </c>
      <c r="E3711" t="s">
        <v>356</v>
      </c>
      <c r="F3711">
        <v>2025</v>
      </c>
    </row>
    <row r="3712" spans="1:6" x14ac:dyDescent="0.3">
      <c r="A3712" t="s">
        <v>371</v>
      </c>
      <c r="B3712" t="str">
        <v>Actualización del registro SGA-PM-01-RG-01 Control de generación y disposición de residuos</v>
      </c>
      <c r="C3712">
        <v>0</v>
      </c>
      <c r="D3712" t="str">
        <f t="shared" si="63"/>
        <v>1</v>
      </c>
      <c r="E3712" t="s">
        <v>356</v>
      </c>
      <c r="F3712">
        <v>2025</v>
      </c>
    </row>
    <row r="3713" spans="1:6" x14ac:dyDescent="0.3">
      <c r="A3713" t="s">
        <v>371</v>
      </c>
      <c r="B3713" t="str">
        <v xml:space="preserve">Licencias y certificados de disposición final de los talleres que realizan mantenimiento a los vehiculos </v>
      </c>
      <c r="C3713">
        <v>0</v>
      </c>
      <c r="D3713" t="str">
        <f t="shared" si="63"/>
        <v>1</v>
      </c>
      <c r="E3713" t="s">
        <v>356</v>
      </c>
      <c r="F3713">
        <v>2025</v>
      </c>
    </row>
    <row r="3714" spans="1:6" x14ac:dyDescent="0.3">
      <c r="A3714" t="s">
        <v>371</v>
      </c>
      <c r="B3714" t="str">
        <v>Control de plagas (roedores)</v>
      </c>
      <c r="C3714">
        <v>0</v>
      </c>
      <c r="D3714" t="str">
        <f t="shared" si="63"/>
        <v>1</v>
      </c>
      <c r="E3714" t="s">
        <v>356</v>
      </c>
      <c r="F3714">
        <v>2025</v>
      </c>
    </row>
    <row r="3715" spans="1:6" x14ac:dyDescent="0.3">
      <c r="A3715" t="s">
        <v>371</v>
      </c>
      <c r="B3715" t="str">
        <v>Fumigación general (Vectores)</v>
      </c>
      <c r="C3715">
        <v>0</v>
      </c>
      <c r="D3715" t="str">
        <f t="shared" si="63"/>
        <v>1</v>
      </c>
      <c r="E3715" t="s">
        <v>356</v>
      </c>
      <c r="F3715">
        <v>2025</v>
      </c>
    </row>
    <row r="3716" spans="1:6" x14ac:dyDescent="0.3">
      <c r="A3716" t="s">
        <v>371</v>
      </c>
      <c r="B3716" t="str">
        <v>Lavado de tanques</v>
      </c>
      <c r="C3716">
        <v>0</v>
      </c>
      <c r="D3716" t="str">
        <f t="shared" si="63"/>
        <v>1</v>
      </c>
      <c r="E3716" t="s">
        <v>356</v>
      </c>
      <c r="F3716">
        <v>2025</v>
      </c>
    </row>
    <row r="3717" spans="1:6" x14ac:dyDescent="0.3">
      <c r="A3717" t="s">
        <v>371</v>
      </c>
      <c r="B3717" t="str">
        <v>Análisis e informe de agua potable (Laboratorio acreditado por el IDEAM)</v>
      </c>
      <c r="C3717">
        <v>0</v>
      </c>
      <c r="D3717" t="str">
        <f t="shared" si="63"/>
        <v>1</v>
      </c>
      <c r="E3717" t="s">
        <v>356</v>
      </c>
      <c r="F3717">
        <v>2025</v>
      </c>
    </row>
    <row r="3718" spans="1:6" x14ac:dyDescent="0.3">
      <c r="A3718" t="s">
        <v>371</v>
      </c>
      <c r="B3718" t="str">
        <v>Mantenimiento de los filtros de agua de las instalaciones de la sede</v>
      </c>
      <c r="C3718">
        <v>0</v>
      </c>
      <c r="D3718" t="str">
        <f t="shared" si="63"/>
        <v>1</v>
      </c>
      <c r="E3718" t="s">
        <v>356</v>
      </c>
      <c r="F3718">
        <v>2025</v>
      </c>
    </row>
    <row r="3719" spans="1:6" x14ac:dyDescent="0.3">
      <c r="A3719" t="s">
        <v>371</v>
      </c>
      <c r="B3719" t="str">
        <v>Proyectos para la disminuación del impacto ambiental</v>
      </c>
      <c r="C3719">
        <v>0</v>
      </c>
      <c r="D3719" t="str">
        <f t="shared" si="63"/>
        <v>1</v>
      </c>
      <c r="E3719" t="s">
        <v>356</v>
      </c>
      <c r="F3719">
        <v>2025</v>
      </c>
    </row>
    <row r="3720" spans="1:6" x14ac:dyDescent="0.3">
      <c r="A3720" t="s">
        <v>371</v>
      </c>
      <c r="B3720" t="str">
        <v>Campañas de toma de conciencia en el contrato</v>
      </c>
      <c r="C3720">
        <v>0</v>
      </c>
      <c r="D3720" t="str">
        <f t="shared" si="63"/>
        <v>1</v>
      </c>
      <c r="E3720" t="s">
        <v>356</v>
      </c>
      <c r="F3720">
        <v>2025</v>
      </c>
    </row>
    <row r="3721" spans="1:6" x14ac:dyDescent="0.3">
      <c r="A3721" t="s">
        <v>371</v>
      </c>
      <c r="B3721" t="str">
        <v>Charlas o divulgaciones en temas ambientales</v>
      </c>
      <c r="C3721">
        <v>0</v>
      </c>
      <c r="D3721" t="str">
        <f t="shared" si="63"/>
        <v>1</v>
      </c>
      <c r="E3721" t="s">
        <v>356</v>
      </c>
      <c r="F3721">
        <v>2025</v>
      </c>
    </row>
    <row r="3722" spans="1:6" x14ac:dyDescent="0.3">
      <c r="A3722" t="s">
        <v>371</v>
      </c>
      <c r="B3722" t="str">
        <v>Verificación de las revisiones tecnicomecanica de los vehiculos</v>
      </c>
      <c r="C3722">
        <v>1</v>
      </c>
      <c r="D3722" t="str">
        <f t="shared" si="63"/>
        <v>0</v>
      </c>
      <c r="E3722" t="s">
        <v>356</v>
      </c>
      <c r="F3722">
        <v>2025</v>
      </c>
    </row>
    <row r="3723" spans="1:6" x14ac:dyDescent="0.3">
      <c r="A3723" t="s">
        <v>371</v>
      </c>
      <c r="B3723" t="str">
        <v>Verificaciones de las revisiones tecnicomecanicas de las motos</v>
      </c>
      <c r="C3723">
        <v>1</v>
      </c>
      <c r="D3723" t="str">
        <f t="shared" si="63"/>
        <v>0</v>
      </c>
      <c r="E3723" t="s">
        <v>356</v>
      </c>
      <c r="F3723">
        <v>2025</v>
      </c>
    </row>
    <row r="3724" spans="1:6" x14ac:dyDescent="0.3">
      <c r="A3724" t="s">
        <v>371</v>
      </c>
      <c r="B3724" t="str">
        <v>Revisión de la información en la plataforma CAMPRO</v>
      </c>
      <c r="C3724">
        <v>1</v>
      </c>
      <c r="D3724" t="str">
        <f t="shared" si="63"/>
        <v>0</v>
      </c>
      <c r="E3724" t="s">
        <v>356</v>
      </c>
      <c r="F3724">
        <v>2025</v>
      </c>
    </row>
    <row r="3725" spans="1:6" x14ac:dyDescent="0.3">
      <c r="A3725" t="s">
        <v>371</v>
      </c>
      <c r="B3725" t="str">
        <v>Certificación ambiental para la habilitación de centros de diagnostico automotor - CDA</v>
      </c>
      <c r="C3725">
        <v>0</v>
      </c>
      <c r="D3725" t="str">
        <f t="shared" si="63"/>
        <v>1</v>
      </c>
      <c r="E3725" t="s">
        <v>356</v>
      </c>
      <c r="F3725">
        <v>2025</v>
      </c>
    </row>
    <row r="3726" spans="1:6" x14ac:dyDescent="0.3">
      <c r="A3726" t="s">
        <v>371</v>
      </c>
      <c r="B3726" t="str">
        <v>Combustibles</v>
      </c>
      <c r="C3726">
        <v>0</v>
      </c>
      <c r="D3726" t="str">
        <f t="shared" si="63"/>
        <v>1</v>
      </c>
      <c r="E3726" t="s">
        <v>356</v>
      </c>
      <c r="F3726">
        <v>2025</v>
      </c>
    </row>
    <row r="3727" spans="1:6" x14ac:dyDescent="0.3">
      <c r="A3727" t="s">
        <v>371</v>
      </c>
      <c r="B3727" t="str">
        <v>SSL-PM-02-RG-01 Matriz de Identificación sustancia quimica</v>
      </c>
      <c r="C3727">
        <v>0</v>
      </c>
      <c r="D3727" t="str">
        <f t="shared" si="63"/>
        <v>1</v>
      </c>
      <c r="E3727" t="s">
        <v>356</v>
      </c>
      <c r="F3727">
        <v>2025</v>
      </c>
    </row>
    <row r="3728" spans="1:6" x14ac:dyDescent="0.3">
      <c r="A3728" t="s">
        <v>371</v>
      </c>
      <c r="B3728" t="str">
        <v>Matriz de compatibilidad de acuerdo a las sustancias quimicas que se manejan</v>
      </c>
      <c r="C3728">
        <v>0</v>
      </c>
      <c r="D3728" t="str">
        <f t="shared" si="63"/>
        <v>1</v>
      </c>
      <c r="E3728" t="s">
        <v>356</v>
      </c>
      <c r="F3728">
        <v>2025</v>
      </c>
    </row>
    <row r="3729" spans="1:6" x14ac:dyDescent="0.3">
      <c r="A3729" t="s">
        <v>371</v>
      </c>
      <c r="B3729" t="str">
        <v>Verificación del almacenamiento de las sustancias quimicas de acuerdo al Sistema Globalmente Armonizado (Registro fotografico)</v>
      </c>
      <c r="C3729">
        <v>0</v>
      </c>
      <c r="D3729" t="str">
        <f t="shared" si="63"/>
        <v>1</v>
      </c>
      <c r="E3729" t="s">
        <v>356</v>
      </c>
      <c r="F3729">
        <v>2025</v>
      </c>
    </row>
    <row r="3730" spans="1:6" x14ac:dyDescent="0.3">
      <c r="A3730" t="s">
        <v>371</v>
      </c>
      <c r="B3730" t="str">
        <v>SSL-PM-02-RG-02 Etiquetado de las sustancias quimicas en la sede del proyecto (Servicios generales, almacen, TI, entre otras). (Registro fotografico)</v>
      </c>
      <c r="C3730">
        <v>0</v>
      </c>
      <c r="D3730" t="str">
        <f t="shared" si="63"/>
        <v>1</v>
      </c>
      <c r="E3730" t="s">
        <v>356</v>
      </c>
      <c r="F3730">
        <v>2025</v>
      </c>
    </row>
    <row r="3731" spans="1:6" x14ac:dyDescent="0.3">
      <c r="A3731" t="s">
        <v>371</v>
      </c>
      <c r="B3731" t="str">
        <v>Fichas de seguridad que se utilizan en el proyecto (Resolución 773 de 2021 - Decreto 1496 del 2018  y que cumplan de acuerdo a la NTC 4435)</v>
      </c>
      <c r="C3731">
        <v>0</v>
      </c>
      <c r="D3731" t="str">
        <f t="shared" si="63"/>
        <v>1</v>
      </c>
      <c r="E3731" t="s">
        <v>356</v>
      </c>
      <c r="F3731">
        <v>2025</v>
      </c>
    </row>
    <row r="3732" spans="1:6" x14ac:dyDescent="0.3">
      <c r="A3732" t="s">
        <v>371</v>
      </c>
      <c r="B3732" t="str">
        <v xml:space="preserve">SSL-PM-02-RG-02 Etiquetado de las sustancias quimicas en los vehiculos del proyecto  </v>
      </c>
      <c r="C3732">
        <v>0</v>
      </c>
      <c r="D3732" t="str">
        <f t="shared" si="63"/>
        <v>1</v>
      </c>
      <c r="E3732" t="s">
        <v>356</v>
      </c>
      <c r="F3732">
        <v>2025</v>
      </c>
    </row>
    <row r="3733" spans="1:6" x14ac:dyDescent="0.3">
      <c r="A3733" t="s">
        <v>371</v>
      </c>
      <c r="B3733" t="str">
        <v>SSL-PM-02-RG-03 Tarjeta de emergencia (para el transporte de sustancias quimicas)</v>
      </c>
      <c r="C3733">
        <v>0</v>
      </c>
      <c r="D3733" t="str">
        <f t="shared" si="63"/>
        <v>1</v>
      </c>
      <c r="E3733" t="s">
        <v>356</v>
      </c>
      <c r="F3733">
        <v>2025</v>
      </c>
    </row>
    <row r="3734" spans="1:6" x14ac:dyDescent="0.3">
      <c r="A3734" t="s">
        <v>371</v>
      </c>
      <c r="B3734" t="str">
        <v>Cumplimiento al rotulado de los vehiculos que transportan sustancias (Decreto 1609/2002)</v>
      </c>
      <c r="C3734">
        <v>0</v>
      </c>
      <c r="D3734" t="str">
        <f t="shared" si="63"/>
        <v>1</v>
      </c>
      <c r="E3734" t="s">
        <v>356</v>
      </c>
      <c r="F3734">
        <v>2025</v>
      </c>
    </row>
    <row r="3735" spans="1:6" x14ac:dyDescent="0.3">
      <c r="A3735" t="s">
        <v>371</v>
      </c>
      <c r="B3735" t="str">
        <v>SSL-PM-14-RG-05 Guion para el desarrollo del simulacro</v>
      </c>
      <c r="C3735">
        <v>0</v>
      </c>
      <c r="D3735" t="str">
        <f t="shared" si="63"/>
        <v>1</v>
      </c>
      <c r="E3735" t="s">
        <v>356</v>
      </c>
      <c r="F3735">
        <v>2025</v>
      </c>
    </row>
    <row r="3736" spans="1:6" x14ac:dyDescent="0.3">
      <c r="A3736" t="s">
        <v>371</v>
      </c>
      <c r="B3736" t="str">
        <v>SGA-PR-02-RG-03 Informe de simulacro de emergencias ambientales.</v>
      </c>
      <c r="C3736">
        <v>0</v>
      </c>
      <c r="D3736" t="str">
        <f t="shared" si="63"/>
        <v>1</v>
      </c>
      <c r="E3736" t="s">
        <v>356</v>
      </c>
      <c r="F3736">
        <v>2025</v>
      </c>
    </row>
    <row r="3737" spans="1:6" x14ac:dyDescent="0.3">
      <c r="A3737" t="s">
        <v>371</v>
      </c>
      <c r="B3737" t="str">
        <v>Documento donde se establece los PONS aplicables al contrato</v>
      </c>
      <c r="C3737">
        <v>0</v>
      </c>
      <c r="D3737" t="str">
        <f t="shared" si="63"/>
        <v>1</v>
      </c>
      <c r="E3737" t="s">
        <v>356</v>
      </c>
      <c r="F3737">
        <v>2025</v>
      </c>
    </row>
    <row r="3738" spans="1:6" x14ac:dyDescent="0.3">
      <c r="A3738" t="s">
        <v>371</v>
      </c>
      <c r="B3738" t="str">
        <v>SGA-PR-02-RG-02 Investigación de causalidad de emergencias ambientales</v>
      </c>
      <c r="C3738">
        <v>0</v>
      </c>
      <c r="D3738" t="str">
        <f t="shared" si="63"/>
        <v>1</v>
      </c>
      <c r="E3738" t="s">
        <v>356</v>
      </c>
      <c r="F3738">
        <v>2025</v>
      </c>
    </row>
    <row r="3739" spans="1:6" x14ac:dyDescent="0.3">
      <c r="A3739" t="s">
        <v>371</v>
      </c>
      <c r="B3739" t="str">
        <v>SGA-PR-02-RG-04 Base de incidentes ambientales</v>
      </c>
      <c r="C3739">
        <v>0</v>
      </c>
      <c r="D3739" t="str">
        <f t="shared" si="63"/>
        <v>1</v>
      </c>
      <c r="E3739" t="s">
        <v>356</v>
      </c>
      <c r="F3739">
        <v>2025</v>
      </c>
    </row>
    <row r="3740" spans="1:6" x14ac:dyDescent="0.3">
      <c r="A3740" t="s">
        <v>371</v>
      </c>
      <c r="B3740" t="str">
        <v>Reporte de formaciones en AXA</v>
      </c>
      <c r="C3740">
        <v>0</v>
      </c>
      <c r="D3740" t="str">
        <f t="shared" si="63"/>
        <v>1</v>
      </c>
      <c r="E3740" t="s">
        <v>356</v>
      </c>
      <c r="F3740">
        <v>2025</v>
      </c>
    </row>
    <row r="3741" spans="1:6" x14ac:dyDescent="0.3">
      <c r="A3741" t="s">
        <v>371</v>
      </c>
      <c r="B3741" t="str">
        <v>Inspecciones ambiental en terreno</v>
      </c>
      <c r="C3741">
        <v>0</v>
      </c>
      <c r="D3741" t="str">
        <f t="shared" si="63"/>
        <v>1</v>
      </c>
      <c r="E3741" t="s">
        <v>356</v>
      </c>
      <c r="F3741">
        <v>2025</v>
      </c>
    </row>
    <row r="3742" spans="1:6" x14ac:dyDescent="0.3">
      <c r="A3742" t="s">
        <v>371</v>
      </c>
      <c r="B3742" t="str">
        <v>Inspecciones de kit de derrames</v>
      </c>
      <c r="C3742">
        <v>0</v>
      </c>
      <c r="D3742" t="str">
        <f t="shared" si="63"/>
        <v>1</v>
      </c>
      <c r="E3742" t="s">
        <v>356</v>
      </c>
      <c r="F3742">
        <v>2025</v>
      </c>
    </row>
    <row r="3743" spans="1:6" x14ac:dyDescent="0.3">
      <c r="A3743" t="s">
        <v>371</v>
      </c>
      <c r="B3743" t="str">
        <v>Inspecciones localivas ambientales</v>
      </c>
      <c r="C3743">
        <v>0</v>
      </c>
      <c r="D3743" t="str">
        <f t="shared" si="63"/>
        <v>1</v>
      </c>
      <c r="E3743" t="s">
        <v>356</v>
      </c>
      <c r="F3743">
        <v>2025</v>
      </c>
    </row>
    <row r="3744" spans="1:6" x14ac:dyDescent="0.3">
      <c r="A3744" t="s">
        <v>371</v>
      </c>
      <c r="B3744" t="str">
        <v>Informe del desempeño ambiental del contrato (Indicadores, practicas sostenibles, hallazgos, entre otros)</v>
      </c>
      <c r="C3744">
        <v>0</v>
      </c>
      <c r="D3744" t="str">
        <f t="shared" si="63"/>
        <v>1</v>
      </c>
      <c r="E3744" t="s">
        <v>356</v>
      </c>
      <c r="F3744">
        <v>2025</v>
      </c>
    </row>
    <row r="3745" spans="1:6" x14ac:dyDescent="0.3">
      <c r="A3745" t="s">
        <v>371</v>
      </c>
      <c r="B3745" t="str">
        <v>Comunicación del desempeño ambiental a colaboradores</v>
      </c>
      <c r="C3745">
        <v>0</v>
      </c>
      <c r="D3745" t="str">
        <f t="shared" si="63"/>
        <v>1</v>
      </c>
      <c r="E3745" t="s">
        <v>356</v>
      </c>
      <c r="F3745">
        <v>2025</v>
      </c>
    </row>
    <row r="3746" spans="1:6" x14ac:dyDescent="0.3">
      <c r="A3746" t="s">
        <v>371</v>
      </c>
      <c r="B3746" t="str">
        <v>SGA-PL-01-RG-05 Lista de chequeo de cumplimiento ambiental de proveedores (Sustancias quimicas, Saneamiento básico, Residuos peligrosos, RCD, CDA, Estaciones de servicio, Laboratorios - Cromatografia; entre otros)</v>
      </c>
      <c r="C3746">
        <v>0</v>
      </c>
      <c r="D3746" t="str">
        <f t="shared" si="63"/>
        <v>1</v>
      </c>
      <c r="E3746" t="s">
        <v>356</v>
      </c>
      <c r="F3746">
        <v>2025</v>
      </c>
    </row>
    <row r="3747" spans="1:6" x14ac:dyDescent="0.3">
      <c r="A3747" t="s">
        <v>371</v>
      </c>
      <c r="B3747" t="str">
        <v>Soportes del cumplimiento ambiental de cada proveedor</v>
      </c>
      <c r="C3747">
        <v>0</v>
      </c>
      <c r="D3747" t="str">
        <f t="shared" si="63"/>
        <v>1</v>
      </c>
      <c r="E3747" t="s">
        <v>356</v>
      </c>
      <c r="F3747">
        <v>2025</v>
      </c>
    </row>
    <row r="3748" spans="1:6" x14ac:dyDescent="0.3">
      <c r="A3748" t="s">
        <v>371</v>
      </c>
      <c r="B3748" t="str">
        <v>Seguimiento y Control Acciones Correctivas y Oportunidades de Mejora</v>
      </c>
      <c r="C3748">
        <v>0</v>
      </c>
      <c r="D3748" t="str">
        <f t="shared" si="63"/>
        <v>1</v>
      </c>
      <c r="E3748" t="s">
        <v>356</v>
      </c>
      <c r="F3748">
        <v>2025</v>
      </c>
    </row>
    <row r="3749" spans="1:6" x14ac:dyDescent="0.3">
      <c r="A3749" t="s">
        <v>371</v>
      </c>
      <c r="B3749" t="str">
        <v>Evidencias de cierre de hallazgo</v>
      </c>
      <c r="C3749">
        <v>0</v>
      </c>
      <c r="D3749" t="str">
        <f t="shared" si="63"/>
        <v>1</v>
      </c>
      <c r="E3749" t="s">
        <v>356</v>
      </c>
      <c r="F3749">
        <v>2025</v>
      </c>
    </row>
    <row r="3750" spans="1:6" x14ac:dyDescent="0.3">
      <c r="A3750" t="s">
        <v>371</v>
      </c>
      <c r="B3750" t="str">
        <v>Residuos</v>
      </c>
      <c r="C3750">
        <v>0</v>
      </c>
      <c r="D3750" t="str">
        <f t="shared" si="63"/>
        <v>1</v>
      </c>
      <c r="E3750" t="s">
        <v>356</v>
      </c>
      <c r="F3750">
        <v>2025</v>
      </c>
    </row>
    <row r="3751" spans="1:6" x14ac:dyDescent="0.3">
      <c r="A3751" t="s">
        <v>371</v>
      </c>
      <c r="B3751" t="str">
        <v>Emisiones y combustible</v>
      </c>
      <c r="C3751">
        <v>1</v>
      </c>
      <c r="D3751" t="str">
        <f t="shared" si="63"/>
        <v>0</v>
      </c>
      <c r="E3751" t="s">
        <v>356</v>
      </c>
      <c r="F3751">
        <v>2025</v>
      </c>
    </row>
    <row r="3752" spans="1:6" x14ac:dyDescent="0.3">
      <c r="A3752" t="s">
        <v>371</v>
      </c>
      <c r="B3752" t="str">
        <v>Inspecciones</v>
      </c>
      <c r="C3752">
        <v>0</v>
      </c>
      <c r="D3752" t="str">
        <f t="shared" si="63"/>
        <v>1</v>
      </c>
      <c r="E3752" t="s">
        <v>356</v>
      </c>
      <c r="F3752">
        <v>2025</v>
      </c>
    </row>
    <row r="3753" spans="1:6" x14ac:dyDescent="0.3">
      <c r="A3753" t="s">
        <v>371</v>
      </c>
      <c r="B3753" t="str">
        <v>Practicas</v>
      </c>
      <c r="C3753">
        <v>0</v>
      </c>
      <c r="D3753" t="str">
        <f t="shared" si="63"/>
        <v>1</v>
      </c>
      <c r="E3753" t="s">
        <v>356</v>
      </c>
      <c r="F3753">
        <v>2025</v>
      </c>
    </row>
    <row r="3754" spans="1:6" x14ac:dyDescent="0.3">
      <c r="A3754" t="s">
        <v>371</v>
      </c>
      <c r="B3754" t="str">
        <v>Formaciones</v>
      </c>
      <c r="C3754">
        <v>1</v>
      </c>
      <c r="D3754" t="str">
        <f t="shared" si="63"/>
        <v>0</v>
      </c>
      <c r="E3754" t="s">
        <v>356</v>
      </c>
      <c r="F3754">
        <v>2025</v>
      </c>
    </row>
    <row r="3755" spans="1:6" x14ac:dyDescent="0.3">
      <c r="A3755" t="s">
        <v>371</v>
      </c>
      <c r="B3755" t="str" cm="1">
        <f t="array" ref="B3755:B3807">SPOT1!C9:C61</f>
        <v>SIG-MG-01-RG-02 Matriz DOFA</v>
      </c>
      <c r="C3755" cm="1">
        <f t="array" ref="C3755:C3807">SPOT1!H9:H61</f>
        <v>0</v>
      </c>
      <c r="D3755" t="str">
        <f t="shared" si="63"/>
        <v>1</v>
      </c>
      <c r="E3755" t="s">
        <v>357</v>
      </c>
      <c r="F3755">
        <v>2025</v>
      </c>
    </row>
    <row r="3756" spans="1:6" x14ac:dyDescent="0.3">
      <c r="A3756" t="s">
        <v>371</v>
      </c>
      <c r="B3756" t="str">
        <v>Matriz de partes interesadas</v>
      </c>
      <c r="C3756">
        <v>0</v>
      </c>
      <c r="D3756" t="str">
        <f t="shared" si="63"/>
        <v>1</v>
      </c>
      <c r="E3756" t="s">
        <v>357</v>
      </c>
      <c r="F3756">
        <v>2025</v>
      </c>
    </row>
    <row r="3757" spans="1:6" x14ac:dyDescent="0.3">
      <c r="A3757" t="s">
        <v>371</v>
      </c>
      <c r="B3757" t="str">
        <v>Matriz de riesgos y oportunidades</v>
      </c>
      <c r="C3757">
        <v>0</v>
      </c>
      <c r="D3757" t="str">
        <f t="shared" si="63"/>
        <v>1</v>
      </c>
      <c r="E3757" t="s">
        <v>357</v>
      </c>
      <c r="F3757">
        <v>2025</v>
      </c>
    </row>
    <row r="3758" spans="1:6" x14ac:dyDescent="0.3">
      <c r="A3758" t="s">
        <v>371</v>
      </c>
      <c r="B3758" t="str">
        <v>Matriz de identificación de aspectos e impactos ambientales</v>
      </c>
      <c r="C3758">
        <v>0</v>
      </c>
      <c r="D3758" t="str">
        <f t="shared" si="63"/>
        <v>1</v>
      </c>
      <c r="E3758" t="s">
        <v>357</v>
      </c>
      <c r="F3758">
        <v>2025</v>
      </c>
    </row>
    <row r="3759" spans="1:6" x14ac:dyDescent="0.3">
      <c r="A3759" t="s">
        <v>371</v>
      </c>
      <c r="B3759" t="str">
        <v>Divulgación de la Matriz de identificación de aspectos e impactos ambientales</v>
      </c>
      <c r="C3759">
        <v>0</v>
      </c>
      <c r="D3759" t="str">
        <f t="shared" si="63"/>
        <v>1</v>
      </c>
      <c r="E3759" t="s">
        <v>357</v>
      </c>
      <c r="F3759">
        <v>2025</v>
      </c>
    </row>
    <row r="3760" spans="1:6" x14ac:dyDescent="0.3">
      <c r="A3760" t="s">
        <v>371</v>
      </c>
      <c r="B3760" t="str">
        <v>Presupuesto para la implementación del Sistema de Gestión Ambiental</v>
      </c>
      <c r="C3760">
        <v>0</v>
      </c>
      <c r="D3760" t="str">
        <f t="shared" ref="D3760:D3815" si="64">IF(C3760=1,"0","1")</f>
        <v>1</v>
      </c>
      <c r="E3760" t="s">
        <v>357</v>
      </c>
      <c r="F3760">
        <v>2025</v>
      </c>
    </row>
    <row r="3761" spans="1:6" x14ac:dyDescent="0.3">
      <c r="A3761" t="s">
        <v>371</v>
      </c>
      <c r="B3761" t="str">
        <v>Matriz de comunicaciones externas</v>
      </c>
      <c r="C3761">
        <v>0</v>
      </c>
      <c r="D3761" t="str">
        <f t="shared" si="64"/>
        <v>1</v>
      </c>
      <c r="E3761" t="s">
        <v>357</v>
      </c>
      <c r="F3761">
        <v>2025</v>
      </c>
    </row>
    <row r="3762" spans="1:6" x14ac:dyDescent="0.3">
      <c r="A3762" t="s">
        <v>371</v>
      </c>
      <c r="B3762" t="str">
        <v xml:space="preserve">Aforo de residuos ordinarios </v>
      </c>
      <c r="C3762">
        <v>0</v>
      </c>
      <c r="D3762" t="str">
        <f t="shared" si="64"/>
        <v>1</v>
      </c>
      <c r="E3762" t="s">
        <v>357</v>
      </c>
      <c r="F3762">
        <v>2025</v>
      </c>
    </row>
    <row r="3763" spans="1:6" x14ac:dyDescent="0.3">
      <c r="A3763" t="s">
        <v>371</v>
      </c>
      <c r="B3763" t="str">
        <v>Recolección de residuos aprovechables (SGA-PM-01-RG-02 Venta de material reciclable y/o donación)</v>
      </c>
      <c r="C3763">
        <v>0</v>
      </c>
      <c r="D3763" t="str">
        <f t="shared" si="64"/>
        <v>1</v>
      </c>
      <c r="E3763" t="s">
        <v>357</v>
      </c>
      <c r="F3763">
        <v>2025</v>
      </c>
    </row>
    <row r="3764" spans="1:6" x14ac:dyDescent="0.3">
      <c r="A3764" t="s">
        <v>371</v>
      </c>
      <c r="B3764" t="str">
        <v xml:space="preserve">Licencias de empresas de recolección , transporte y disposición de residuos peligrosos </v>
      </c>
      <c r="C3764">
        <v>0</v>
      </c>
      <c r="D3764" t="str">
        <f t="shared" si="64"/>
        <v>1</v>
      </c>
      <c r="E3764" t="s">
        <v>357</v>
      </c>
      <c r="F3764">
        <v>2025</v>
      </c>
    </row>
    <row r="3765" spans="1:6" x14ac:dyDescent="0.3">
      <c r="A3765" t="s">
        <v>371</v>
      </c>
      <c r="B3765" t="str">
        <v>Actualización del registro SGA-PM-01-RG-01 Control de generación y disposición de residuos</v>
      </c>
      <c r="C3765">
        <v>0</v>
      </c>
      <c r="D3765" t="str">
        <f t="shared" si="64"/>
        <v>1</v>
      </c>
      <c r="E3765" t="s">
        <v>357</v>
      </c>
      <c r="F3765">
        <v>2025</v>
      </c>
    </row>
    <row r="3766" spans="1:6" x14ac:dyDescent="0.3">
      <c r="A3766" t="s">
        <v>371</v>
      </c>
      <c r="B3766" t="str">
        <v xml:space="preserve">Licencias y certificados de disposición final de los talleres que realizan mantenimiento a los vehiculos </v>
      </c>
      <c r="C3766">
        <v>0</v>
      </c>
      <c r="D3766" t="str">
        <f t="shared" si="64"/>
        <v>1</v>
      </c>
      <c r="E3766" t="s">
        <v>357</v>
      </c>
      <c r="F3766">
        <v>2025</v>
      </c>
    </row>
    <row r="3767" spans="1:6" x14ac:dyDescent="0.3">
      <c r="A3767" t="s">
        <v>371</v>
      </c>
      <c r="B3767" t="str">
        <v>Control de plagas (roedores)</v>
      </c>
      <c r="C3767">
        <v>0</v>
      </c>
      <c r="D3767" t="str">
        <f t="shared" si="64"/>
        <v>1</v>
      </c>
      <c r="E3767" t="s">
        <v>357</v>
      </c>
      <c r="F3767">
        <v>2025</v>
      </c>
    </row>
    <row r="3768" spans="1:6" x14ac:dyDescent="0.3">
      <c r="A3768" t="s">
        <v>371</v>
      </c>
      <c r="B3768" t="str">
        <v>Fumigación general (Vectores)</v>
      </c>
      <c r="C3768">
        <v>0</v>
      </c>
      <c r="D3768" t="str">
        <f t="shared" si="64"/>
        <v>1</v>
      </c>
      <c r="E3768" t="s">
        <v>357</v>
      </c>
      <c r="F3768">
        <v>2025</v>
      </c>
    </row>
    <row r="3769" spans="1:6" x14ac:dyDescent="0.3">
      <c r="A3769" t="s">
        <v>371</v>
      </c>
      <c r="B3769" t="str">
        <v>Lavado de tanques</v>
      </c>
      <c r="C3769">
        <v>0</v>
      </c>
      <c r="D3769" t="str">
        <f t="shared" si="64"/>
        <v>1</v>
      </c>
      <c r="E3769" t="s">
        <v>357</v>
      </c>
      <c r="F3769">
        <v>2025</v>
      </c>
    </row>
    <row r="3770" spans="1:6" x14ac:dyDescent="0.3">
      <c r="A3770" t="s">
        <v>371</v>
      </c>
      <c r="B3770" t="str">
        <v>Análisis e informe de agua potable (Laboratorio acreditado por el IDEAM)</v>
      </c>
      <c r="C3770">
        <v>0</v>
      </c>
      <c r="D3770" t="str">
        <f t="shared" si="64"/>
        <v>1</v>
      </c>
      <c r="E3770" t="s">
        <v>357</v>
      </c>
      <c r="F3770">
        <v>2025</v>
      </c>
    </row>
    <row r="3771" spans="1:6" x14ac:dyDescent="0.3">
      <c r="A3771" t="s">
        <v>371</v>
      </c>
      <c r="B3771" t="str">
        <v>Mantenimiento de los filtros de agua de las instalaciones de la sede</v>
      </c>
      <c r="C3771">
        <v>0</v>
      </c>
      <c r="D3771" t="str">
        <f t="shared" si="64"/>
        <v>1</v>
      </c>
      <c r="E3771" t="s">
        <v>357</v>
      </c>
      <c r="F3771">
        <v>2025</v>
      </c>
    </row>
    <row r="3772" spans="1:6" x14ac:dyDescent="0.3">
      <c r="A3772" t="s">
        <v>371</v>
      </c>
      <c r="B3772" t="str">
        <v>Proyectos para la disminuación del impacto ambiental</v>
      </c>
      <c r="C3772">
        <v>0</v>
      </c>
      <c r="D3772" t="str">
        <f t="shared" si="64"/>
        <v>1</v>
      </c>
      <c r="E3772" t="s">
        <v>357</v>
      </c>
      <c r="F3772">
        <v>2025</v>
      </c>
    </row>
    <row r="3773" spans="1:6" x14ac:dyDescent="0.3">
      <c r="A3773" t="s">
        <v>371</v>
      </c>
      <c r="B3773" t="str">
        <v>Campañas de toma de conciencia en el contrato</v>
      </c>
      <c r="C3773">
        <v>0</v>
      </c>
      <c r="D3773" t="str">
        <f t="shared" si="64"/>
        <v>1</v>
      </c>
      <c r="E3773" t="s">
        <v>357</v>
      </c>
      <c r="F3773">
        <v>2025</v>
      </c>
    </row>
    <row r="3774" spans="1:6" x14ac:dyDescent="0.3">
      <c r="A3774" t="s">
        <v>371</v>
      </c>
      <c r="B3774" t="str">
        <v>Charlas o divulgaciones en temas ambientales</v>
      </c>
      <c r="C3774">
        <v>0</v>
      </c>
      <c r="D3774" t="str">
        <f t="shared" si="64"/>
        <v>1</v>
      </c>
      <c r="E3774" t="s">
        <v>357</v>
      </c>
      <c r="F3774">
        <v>2025</v>
      </c>
    </row>
    <row r="3775" spans="1:6" x14ac:dyDescent="0.3">
      <c r="A3775" t="s">
        <v>371</v>
      </c>
      <c r="B3775" t="str">
        <v>Verificación de las revisiones tecnicomecanica de los vehiculos</v>
      </c>
      <c r="C3775">
        <v>1</v>
      </c>
      <c r="D3775" t="str">
        <f t="shared" si="64"/>
        <v>0</v>
      </c>
      <c r="E3775" t="s">
        <v>357</v>
      </c>
      <c r="F3775">
        <v>2025</v>
      </c>
    </row>
    <row r="3776" spans="1:6" x14ac:dyDescent="0.3">
      <c r="A3776" t="s">
        <v>371</v>
      </c>
      <c r="B3776" t="str">
        <v>Verificaciones de las revisiones tecnicomecanicas de las motos</v>
      </c>
      <c r="C3776">
        <v>1</v>
      </c>
      <c r="D3776" t="str">
        <f t="shared" si="64"/>
        <v>0</v>
      </c>
      <c r="E3776" t="s">
        <v>357</v>
      </c>
      <c r="F3776">
        <v>2025</v>
      </c>
    </row>
    <row r="3777" spans="1:6" x14ac:dyDescent="0.3">
      <c r="A3777" t="s">
        <v>371</v>
      </c>
      <c r="B3777" t="str">
        <v>Revisión de la información en la plataforma CAMPRO</v>
      </c>
      <c r="C3777">
        <v>1</v>
      </c>
      <c r="D3777" t="str">
        <f t="shared" si="64"/>
        <v>0</v>
      </c>
      <c r="E3777" t="s">
        <v>357</v>
      </c>
      <c r="F3777">
        <v>2025</v>
      </c>
    </row>
    <row r="3778" spans="1:6" x14ac:dyDescent="0.3">
      <c r="A3778" t="s">
        <v>371</v>
      </c>
      <c r="B3778" t="str">
        <v>Certificación ambiental para la habilitación de centros de diagnostico automotor - CDA</v>
      </c>
      <c r="C3778">
        <v>0</v>
      </c>
      <c r="D3778" t="str">
        <f t="shared" si="64"/>
        <v>1</v>
      </c>
      <c r="E3778" t="s">
        <v>357</v>
      </c>
      <c r="F3778">
        <v>2025</v>
      </c>
    </row>
    <row r="3779" spans="1:6" x14ac:dyDescent="0.3">
      <c r="A3779" t="s">
        <v>371</v>
      </c>
      <c r="B3779" t="str">
        <v>Combustibles</v>
      </c>
      <c r="C3779">
        <v>0</v>
      </c>
      <c r="D3779" t="str">
        <f t="shared" si="64"/>
        <v>1</v>
      </c>
      <c r="E3779" t="s">
        <v>357</v>
      </c>
      <c r="F3779">
        <v>2025</v>
      </c>
    </row>
    <row r="3780" spans="1:6" x14ac:dyDescent="0.3">
      <c r="A3780" t="s">
        <v>371</v>
      </c>
      <c r="B3780" t="str">
        <v>SSL-PM-02-RG-01 Matriz de Identificación sustancia quimica</v>
      </c>
      <c r="C3780">
        <v>0</v>
      </c>
      <c r="D3780" t="str">
        <f t="shared" si="64"/>
        <v>1</v>
      </c>
      <c r="E3780" t="s">
        <v>357</v>
      </c>
      <c r="F3780">
        <v>2025</v>
      </c>
    </row>
    <row r="3781" spans="1:6" x14ac:dyDescent="0.3">
      <c r="A3781" t="s">
        <v>371</v>
      </c>
      <c r="B3781" t="str">
        <v>Matriz de compatibilidad de acuerdo a las sustancias quimicas que se manejan</v>
      </c>
      <c r="C3781">
        <v>0</v>
      </c>
      <c r="D3781" t="str">
        <f t="shared" si="64"/>
        <v>1</v>
      </c>
      <c r="E3781" t="s">
        <v>357</v>
      </c>
      <c r="F3781">
        <v>2025</v>
      </c>
    </row>
    <row r="3782" spans="1:6" x14ac:dyDescent="0.3">
      <c r="A3782" t="s">
        <v>371</v>
      </c>
      <c r="B3782" t="str">
        <v>Verificación del almacenamiento de las sustancias quimicas de acuerdo al Sistema Globalmente Armonizado (Registro fotografico)</v>
      </c>
      <c r="C3782">
        <v>0</v>
      </c>
      <c r="D3782" t="str">
        <f t="shared" si="64"/>
        <v>1</v>
      </c>
      <c r="E3782" t="s">
        <v>357</v>
      </c>
      <c r="F3782">
        <v>2025</v>
      </c>
    </row>
    <row r="3783" spans="1:6" x14ac:dyDescent="0.3">
      <c r="A3783" t="s">
        <v>371</v>
      </c>
      <c r="B3783" t="str">
        <v>SSL-PM-02-RG-02 Etiquetado de las sustancias quimicas en la sede del proyecto (Servicios generales, almacen, TI, entre otras). (Registro fotografico)</v>
      </c>
      <c r="C3783">
        <v>0</v>
      </c>
      <c r="D3783" t="str">
        <f t="shared" si="64"/>
        <v>1</v>
      </c>
      <c r="E3783" t="s">
        <v>357</v>
      </c>
      <c r="F3783">
        <v>2025</v>
      </c>
    </row>
    <row r="3784" spans="1:6" x14ac:dyDescent="0.3">
      <c r="A3784" t="s">
        <v>371</v>
      </c>
      <c r="B3784" t="str">
        <v>Fichas de seguridad que se utilizan en el proyecto (Resolución 773 de 2021 - Decreto 1496 del 2018  y que cumplan de acuerdo a la NTC 4435)</v>
      </c>
      <c r="C3784">
        <v>0</v>
      </c>
      <c r="D3784" t="str">
        <f t="shared" si="64"/>
        <v>1</v>
      </c>
      <c r="E3784" t="s">
        <v>357</v>
      </c>
      <c r="F3784">
        <v>2025</v>
      </c>
    </row>
    <row r="3785" spans="1:6" x14ac:dyDescent="0.3">
      <c r="A3785" t="s">
        <v>371</v>
      </c>
      <c r="B3785" t="str">
        <v xml:space="preserve">SSL-PM-02-RG-02 Etiquetado de las sustancias quimicas en los vehiculos del proyecto  </v>
      </c>
      <c r="C3785">
        <v>0</v>
      </c>
      <c r="D3785" t="str">
        <f t="shared" si="64"/>
        <v>1</v>
      </c>
      <c r="E3785" t="s">
        <v>357</v>
      </c>
      <c r="F3785">
        <v>2025</v>
      </c>
    </row>
    <row r="3786" spans="1:6" x14ac:dyDescent="0.3">
      <c r="A3786" t="s">
        <v>371</v>
      </c>
      <c r="B3786" t="str">
        <v>SSL-PM-02-RG-03 Tarjeta de emergencia (para el transporte de sustancias quimicas)</v>
      </c>
      <c r="C3786">
        <v>0</v>
      </c>
      <c r="D3786" t="str">
        <f t="shared" si="64"/>
        <v>1</v>
      </c>
      <c r="E3786" t="s">
        <v>357</v>
      </c>
      <c r="F3786">
        <v>2025</v>
      </c>
    </row>
    <row r="3787" spans="1:6" x14ac:dyDescent="0.3">
      <c r="A3787" t="s">
        <v>371</v>
      </c>
      <c r="B3787" t="str">
        <v>Cumplimiento al rotulado de los vehiculos que transportan sustancias (Decreto 1609/2002)</v>
      </c>
      <c r="C3787">
        <v>0</v>
      </c>
      <c r="D3787" t="str">
        <f t="shared" si="64"/>
        <v>1</v>
      </c>
      <c r="E3787" t="s">
        <v>357</v>
      </c>
      <c r="F3787">
        <v>2025</v>
      </c>
    </row>
    <row r="3788" spans="1:6" x14ac:dyDescent="0.3">
      <c r="A3788" t="s">
        <v>371</v>
      </c>
      <c r="B3788" t="str">
        <v>SSL-PM-14-RG-05 Guion para el desarrollo del simulacro</v>
      </c>
      <c r="C3788">
        <v>0</v>
      </c>
      <c r="D3788" t="str">
        <f t="shared" si="64"/>
        <v>1</v>
      </c>
      <c r="E3788" t="s">
        <v>357</v>
      </c>
      <c r="F3788">
        <v>2025</v>
      </c>
    </row>
    <row r="3789" spans="1:6" x14ac:dyDescent="0.3">
      <c r="A3789" t="s">
        <v>371</v>
      </c>
      <c r="B3789" t="str">
        <v>SGA-PR-02-RG-03 Informe de simulacro de emergencias ambientales.</v>
      </c>
      <c r="C3789">
        <v>0</v>
      </c>
      <c r="D3789" t="str">
        <f t="shared" si="64"/>
        <v>1</v>
      </c>
      <c r="E3789" t="s">
        <v>357</v>
      </c>
      <c r="F3789">
        <v>2025</v>
      </c>
    </row>
    <row r="3790" spans="1:6" x14ac:dyDescent="0.3">
      <c r="A3790" t="s">
        <v>371</v>
      </c>
      <c r="B3790" t="str">
        <v>Documento donde se establece los PONS aplicables al contrato</v>
      </c>
      <c r="C3790">
        <v>0</v>
      </c>
      <c r="D3790" t="str">
        <f t="shared" si="64"/>
        <v>1</v>
      </c>
      <c r="E3790" t="s">
        <v>357</v>
      </c>
      <c r="F3790">
        <v>2025</v>
      </c>
    </row>
    <row r="3791" spans="1:6" x14ac:dyDescent="0.3">
      <c r="A3791" t="s">
        <v>371</v>
      </c>
      <c r="B3791" t="str">
        <v>SGA-PR-02-RG-02 Investigación de causalidad de emergencias ambientales</v>
      </c>
      <c r="C3791">
        <v>0</v>
      </c>
      <c r="D3791" t="str">
        <f t="shared" si="64"/>
        <v>1</v>
      </c>
      <c r="E3791" t="s">
        <v>357</v>
      </c>
      <c r="F3791">
        <v>2025</v>
      </c>
    </row>
    <row r="3792" spans="1:6" x14ac:dyDescent="0.3">
      <c r="A3792" t="s">
        <v>371</v>
      </c>
      <c r="B3792" t="str">
        <v>SGA-PR-02-RG-04 Base de incidentes ambientales</v>
      </c>
      <c r="C3792">
        <v>0</v>
      </c>
      <c r="D3792" t="str">
        <f t="shared" si="64"/>
        <v>1</v>
      </c>
      <c r="E3792" t="s">
        <v>357</v>
      </c>
      <c r="F3792">
        <v>2025</v>
      </c>
    </row>
    <row r="3793" spans="1:6" x14ac:dyDescent="0.3">
      <c r="A3793" t="s">
        <v>371</v>
      </c>
      <c r="B3793" t="str">
        <v>Reporte de formaciones en AXA</v>
      </c>
      <c r="C3793">
        <v>0</v>
      </c>
      <c r="D3793" t="str">
        <f t="shared" si="64"/>
        <v>1</v>
      </c>
      <c r="E3793" t="s">
        <v>357</v>
      </c>
      <c r="F3793">
        <v>2025</v>
      </c>
    </row>
    <row r="3794" spans="1:6" x14ac:dyDescent="0.3">
      <c r="A3794" t="s">
        <v>371</v>
      </c>
      <c r="B3794" t="str">
        <v>Inspecciones ambiental en terreno</v>
      </c>
      <c r="C3794">
        <v>0</v>
      </c>
      <c r="D3794" t="str">
        <f t="shared" si="64"/>
        <v>1</v>
      </c>
      <c r="E3794" t="s">
        <v>357</v>
      </c>
      <c r="F3794">
        <v>2025</v>
      </c>
    </row>
    <row r="3795" spans="1:6" x14ac:dyDescent="0.3">
      <c r="A3795" t="s">
        <v>371</v>
      </c>
      <c r="B3795" t="str">
        <v>Inspecciones de kit de derrames</v>
      </c>
      <c r="C3795">
        <v>0</v>
      </c>
      <c r="D3795" t="str">
        <f t="shared" si="64"/>
        <v>1</v>
      </c>
      <c r="E3795" t="s">
        <v>357</v>
      </c>
      <c r="F3795">
        <v>2025</v>
      </c>
    </row>
    <row r="3796" spans="1:6" x14ac:dyDescent="0.3">
      <c r="A3796" t="s">
        <v>371</v>
      </c>
      <c r="B3796" t="str">
        <v>Inspecciones localivas ambientales</v>
      </c>
      <c r="C3796">
        <v>0</v>
      </c>
      <c r="D3796" t="str">
        <f t="shared" si="64"/>
        <v>1</v>
      </c>
      <c r="E3796" t="s">
        <v>357</v>
      </c>
      <c r="F3796">
        <v>2025</v>
      </c>
    </row>
    <row r="3797" spans="1:6" x14ac:dyDescent="0.3">
      <c r="A3797" t="s">
        <v>371</v>
      </c>
      <c r="B3797" t="str">
        <v>Informe del desempeño ambiental del contrato (Indicadores, practicas sostenibles, hallazgos, entre otros)</v>
      </c>
      <c r="C3797">
        <v>0</v>
      </c>
      <c r="D3797" t="str">
        <f t="shared" si="64"/>
        <v>1</v>
      </c>
      <c r="E3797" t="s">
        <v>357</v>
      </c>
      <c r="F3797">
        <v>2025</v>
      </c>
    </row>
    <row r="3798" spans="1:6" x14ac:dyDescent="0.3">
      <c r="A3798" t="s">
        <v>371</v>
      </c>
      <c r="B3798" t="str">
        <v>Comunicación del desempeño ambiental a colaboradores</v>
      </c>
      <c r="C3798">
        <v>0</v>
      </c>
      <c r="D3798" t="str">
        <f t="shared" si="64"/>
        <v>1</v>
      </c>
      <c r="E3798" t="s">
        <v>357</v>
      </c>
      <c r="F3798">
        <v>2025</v>
      </c>
    </row>
    <row r="3799" spans="1:6" x14ac:dyDescent="0.3">
      <c r="A3799" t="s">
        <v>371</v>
      </c>
      <c r="B3799" t="str">
        <v>SGA-PL-01-RG-05 Lista de chequeo de cumplimiento ambiental de proveedores (Sustancias quimicas, Saneamiento básico, Residuos peligrosos, RCD, CDA, Estaciones de servicio, Laboratorios - Cromatografia; entre otros)</v>
      </c>
      <c r="C3799">
        <v>0</v>
      </c>
      <c r="D3799" t="str">
        <f t="shared" si="64"/>
        <v>1</v>
      </c>
      <c r="E3799" t="s">
        <v>357</v>
      </c>
      <c r="F3799">
        <v>2025</v>
      </c>
    </row>
    <row r="3800" spans="1:6" x14ac:dyDescent="0.3">
      <c r="A3800" t="s">
        <v>371</v>
      </c>
      <c r="B3800" t="str">
        <v>Soportes del cumplimiento ambiental de cada proveedor</v>
      </c>
      <c r="C3800">
        <v>0</v>
      </c>
      <c r="D3800" t="str">
        <f t="shared" si="64"/>
        <v>1</v>
      </c>
      <c r="E3800" t="s">
        <v>357</v>
      </c>
      <c r="F3800">
        <v>2025</v>
      </c>
    </row>
    <row r="3801" spans="1:6" x14ac:dyDescent="0.3">
      <c r="A3801" t="s">
        <v>371</v>
      </c>
      <c r="B3801" t="str">
        <v>Seguimiento y Control Acciones Correctivas y Oportunidades de Mejora</v>
      </c>
      <c r="C3801">
        <v>0</v>
      </c>
      <c r="D3801" t="str">
        <f t="shared" si="64"/>
        <v>1</v>
      </c>
      <c r="E3801" t="s">
        <v>357</v>
      </c>
      <c r="F3801">
        <v>2025</v>
      </c>
    </row>
    <row r="3802" spans="1:6" x14ac:dyDescent="0.3">
      <c r="A3802" t="s">
        <v>371</v>
      </c>
      <c r="B3802" t="str">
        <v>Evidencias de cierre de hallazgo</v>
      </c>
      <c r="C3802">
        <v>0</v>
      </c>
      <c r="D3802" t="str">
        <f t="shared" si="64"/>
        <v>1</v>
      </c>
      <c r="E3802" t="s">
        <v>357</v>
      </c>
      <c r="F3802">
        <v>2025</v>
      </c>
    </row>
    <row r="3803" spans="1:6" x14ac:dyDescent="0.3">
      <c r="A3803" t="s">
        <v>371</v>
      </c>
      <c r="B3803" t="str">
        <v>Residuos</v>
      </c>
      <c r="C3803">
        <v>0</v>
      </c>
      <c r="D3803" t="str">
        <f t="shared" si="64"/>
        <v>1</v>
      </c>
      <c r="E3803" t="s">
        <v>357</v>
      </c>
      <c r="F3803">
        <v>2025</v>
      </c>
    </row>
    <row r="3804" spans="1:6" x14ac:dyDescent="0.3">
      <c r="A3804" t="s">
        <v>371</v>
      </c>
      <c r="B3804" t="str">
        <v>Emisiones y combustible</v>
      </c>
      <c r="C3804">
        <v>1</v>
      </c>
      <c r="D3804" t="str">
        <f t="shared" si="64"/>
        <v>0</v>
      </c>
      <c r="E3804" t="s">
        <v>357</v>
      </c>
      <c r="F3804">
        <v>2025</v>
      </c>
    </row>
    <row r="3805" spans="1:6" x14ac:dyDescent="0.3">
      <c r="A3805" t="s">
        <v>371</v>
      </c>
      <c r="B3805" t="str">
        <v>Inspecciones</v>
      </c>
      <c r="C3805">
        <v>0</v>
      </c>
      <c r="D3805" t="str">
        <f t="shared" si="64"/>
        <v>1</v>
      </c>
      <c r="E3805" t="s">
        <v>357</v>
      </c>
      <c r="F3805">
        <v>2025</v>
      </c>
    </row>
    <row r="3806" spans="1:6" x14ac:dyDescent="0.3">
      <c r="A3806" t="s">
        <v>371</v>
      </c>
      <c r="B3806" t="str">
        <v>Practicas</v>
      </c>
      <c r="C3806">
        <v>0</v>
      </c>
      <c r="D3806" t="str">
        <f t="shared" si="64"/>
        <v>1</v>
      </c>
      <c r="E3806" t="s">
        <v>357</v>
      </c>
      <c r="F3806">
        <v>2025</v>
      </c>
    </row>
    <row r="3807" spans="1:6" x14ac:dyDescent="0.3">
      <c r="A3807" t="s">
        <v>371</v>
      </c>
      <c r="B3807" t="str">
        <v>Formaciones</v>
      </c>
      <c r="C3807">
        <v>1</v>
      </c>
      <c r="D3807" t="str">
        <f t="shared" si="64"/>
        <v>0</v>
      </c>
      <c r="E3807" t="s">
        <v>357</v>
      </c>
      <c r="F3807">
        <v>2025</v>
      </c>
    </row>
    <row r="3808" spans="1:6" x14ac:dyDescent="0.3">
      <c r="A3808" t="s">
        <v>371</v>
      </c>
      <c r="B3808" t="str" cm="1">
        <f t="array" ref="B3808:B3860">SPOT1!C9:C61</f>
        <v>SIG-MG-01-RG-02 Matriz DOFA</v>
      </c>
      <c r="C3808" cm="1">
        <f t="array" ref="C3808:C3860">SPOT1!I9:I61</f>
        <v>0</v>
      </c>
      <c r="D3808" t="str">
        <f t="shared" si="64"/>
        <v>1</v>
      </c>
      <c r="E3808" t="s">
        <v>358</v>
      </c>
      <c r="F3808">
        <v>2025</v>
      </c>
    </row>
    <row r="3809" spans="1:6" x14ac:dyDescent="0.3">
      <c r="A3809" t="s">
        <v>371</v>
      </c>
      <c r="B3809" t="str">
        <v>Matriz de partes interesadas</v>
      </c>
      <c r="C3809">
        <v>0</v>
      </c>
      <c r="D3809" t="str">
        <f t="shared" si="64"/>
        <v>1</v>
      </c>
      <c r="E3809" t="s">
        <v>358</v>
      </c>
      <c r="F3809">
        <v>2025</v>
      </c>
    </row>
    <row r="3810" spans="1:6" x14ac:dyDescent="0.3">
      <c r="A3810" t="s">
        <v>371</v>
      </c>
      <c r="B3810" t="str">
        <v>Matriz de riesgos y oportunidades</v>
      </c>
      <c r="C3810">
        <v>0</v>
      </c>
      <c r="D3810" t="str">
        <f t="shared" si="64"/>
        <v>1</v>
      </c>
      <c r="E3810" t="s">
        <v>358</v>
      </c>
      <c r="F3810">
        <v>2025</v>
      </c>
    </row>
    <row r="3811" spans="1:6" x14ac:dyDescent="0.3">
      <c r="A3811" t="s">
        <v>371</v>
      </c>
      <c r="B3811" t="str">
        <v>Matriz de identificación de aspectos e impactos ambientales</v>
      </c>
      <c r="C3811">
        <v>0</v>
      </c>
      <c r="D3811" t="str">
        <f t="shared" si="64"/>
        <v>1</v>
      </c>
      <c r="E3811" t="s">
        <v>358</v>
      </c>
      <c r="F3811">
        <v>2025</v>
      </c>
    </row>
    <row r="3812" spans="1:6" x14ac:dyDescent="0.3">
      <c r="A3812" t="s">
        <v>371</v>
      </c>
      <c r="B3812" t="str">
        <v>Divulgación de la Matriz de identificación de aspectos e impactos ambientales</v>
      </c>
      <c r="C3812">
        <v>0</v>
      </c>
      <c r="D3812" t="str">
        <f t="shared" si="64"/>
        <v>1</v>
      </c>
      <c r="E3812" t="s">
        <v>358</v>
      </c>
      <c r="F3812">
        <v>2025</v>
      </c>
    </row>
    <row r="3813" spans="1:6" x14ac:dyDescent="0.3">
      <c r="A3813" t="s">
        <v>371</v>
      </c>
      <c r="B3813" t="str">
        <v>Presupuesto para la implementación del Sistema de Gestión Ambiental</v>
      </c>
      <c r="C3813">
        <v>0</v>
      </c>
      <c r="D3813" t="str">
        <f t="shared" si="64"/>
        <v>1</v>
      </c>
      <c r="E3813" t="s">
        <v>358</v>
      </c>
      <c r="F3813">
        <v>2025</v>
      </c>
    </row>
    <row r="3814" spans="1:6" x14ac:dyDescent="0.3">
      <c r="A3814" t="s">
        <v>371</v>
      </c>
      <c r="B3814" t="str">
        <v>Matriz de comunicaciones externas</v>
      </c>
      <c r="C3814">
        <v>0</v>
      </c>
      <c r="D3814" t="str">
        <f t="shared" si="64"/>
        <v>1</v>
      </c>
      <c r="E3814" t="s">
        <v>358</v>
      </c>
      <c r="F3814">
        <v>2025</v>
      </c>
    </row>
    <row r="3815" spans="1:6" x14ac:dyDescent="0.3">
      <c r="A3815" t="s">
        <v>371</v>
      </c>
      <c r="B3815" t="str">
        <v xml:space="preserve">Aforo de residuos ordinarios </v>
      </c>
      <c r="C3815">
        <v>0</v>
      </c>
      <c r="D3815" t="str">
        <f t="shared" si="64"/>
        <v>1</v>
      </c>
      <c r="E3815" t="s">
        <v>358</v>
      </c>
      <c r="F3815">
        <v>2025</v>
      </c>
    </row>
    <row r="3816" spans="1:6" x14ac:dyDescent="0.3">
      <c r="A3816" t="s">
        <v>371</v>
      </c>
      <c r="B3816" t="str">
        <v>Recolección de residuos aprovechables (SGA-PM-01-RG-02 Venta de material reciclable y/o donación)</v>
      </c>
      <c r="C3816">
        <v>1</v>
      </c>
      <c r="D3816" t="str">
        <f t="shared" ref="D3816:D3871" si="65">IF(C3816=1,"0","1")</f>
        <v>0</v>
      </c>
      <c r="E3816" t="s">
        <v>358</v>
      </c>
      <c r="F3816">
        <v>2025</v>
      </c>
    </row>
    <row r="3817" spans="1:6" x14ac:dyDescent="0.3">
      <c r="A3817" t="s">
        <v>371</v>
      </c>
      <c r="B3817" t="str">
        <v xml:space="preserve">Licencias de empresas de recolección , transporte y disposición de residuos peligrosos </v>
      </c>
      <c r="C3817">
        <v>0</v>
      </c>
      <c r="D3817" t="str">
        <f t="shared" si="65"/>
        <v>1</v>
      </c>
      <c r="E3817" t="s">
        <v>358</v>
      </c>
      <c r="F3817">
        <v>2025</v>
      </c>
    </row>
    <row r="3818" spans="1:6" x14ac:dyDescent="0.3">
      <c r="A3818" t="s">
        <v>371</v>
      </c>
      <c r="B3818" t="str">
        <v>Actualización del registro SGA-PM-01-RG-01 Control de generación y disposición de residuos</v>
      </c>
      <c r="C3818">
        <v>1</v>
      </c>
      <c r="D3818" t="str">
        <f t="shared" si="65"/>
        <v>0</v>
      </c>
      <c r="E3818" t="s">
        <v>358</v>
      </c>
      <c r="F3818">
        <v>2025</v>
      </c>
    </row>
    <row r="3819" spans="1:6" x14ac:dyDescent="0.3">
      <c r="A3819" t="s">
        <v>371</v>
      </c>
      <c r="B3819" t="str">
        <v xml:space="preserve">Licencias y certificados de disposición final de los talleres que realizan mantenimiento a los vehiculos </v>
      </c>
      <c r="C3819">
        <v>0</v>
      </c>
      <c r="D3819" t="str">
        <f t="shared" si="65"/>
        <v>1</v>
      </c>
      <c r="E3819" t="s">
        <v>358</v>
      </c>
      <c r="F3819">
        <v>2025</v>
      </c>
    </row>
    <row r="3820" spans="1:6" x14ac:dyDescent="0.3">
      <c r="A3820" t="s">
        <v>371</v>
      </c>
      <c r="B3820" t="str">
        <v>Control de plagas (roedores)</v>
      </c>
      <c r="C3820">
        <v>0</v>
      </c>
      <c r="D3820" t="str">
        <f t="shared" si="65"/>
        <v>1</v>
      </c>
      <c r="E3820" t="s">
        <v>358</v>
      </c>
      <c r="F3820">
        <v>2025</v>
      </c>
    </row>
    <row r="3821" spans="1:6" x14ac:dyDescent="0.3">
      <c r="A3821" t="s">
        <v>371</v>
      </c>
      <c r="B3821" t="str">
        <v>Fumigación general (Vectores)</v>
      </c>
      <c r="C3821">
        <v>0</v>
      </c>
      <c r="D3821" t="str">
        <f t="shared" si="65"/>
        <v>1</v>
      </c>
      <c r="E3821" t="s">
        <v>358</v>
      </c>
      <c r="F3821">
        <v>2025</v>
      </c>
    </row>
    <row r="3822" spans="1:6" x14ac:dyDescent="0.3">
      <c r="A3822" t="s">
        <v>371</v>
      </c>
      <c r="B3822" t="str">
        <v>Lavado de tanques</v>
      </c>
      <c r="C3822">
        <v>0</v>
      </c>
      <c r="D3822" t="str">
        <f t="shared" si="65"/>
        <v>1</v>
      </c>
      <c r="E3822" t="s">
        <v>358</v>
      </c>
      <c r="F3822">
        <v>2025</v>
      </c>
    </row>
    <row r="3823" spans="1:6" x14ac:dyDescent="0.3">
      <c r="A3823" t="s">
        <v>371</v>
      </c>
      <c r="B3823" t="str">
        <v>Análisis e informe de agua potable (Laboratorio acreditado por el IDEAM)</v>
      </c>
      <c r="C3823">
        <v>0</v>
      </c>
      <c r="D3823" t="str">
        <f t="shared" si="65"/>
        <v>1</v>
      </c>
      <c r="E3823" t="s">
        <v>358</v>
      </c>
      <c r="F3823">
        <v>2025</v>
      </c>
    </row>
    <row r="3824" spans="1:6" x14ac:dyDescent="0.3">
      <c r="A3824" t="s">
        <v>371</v>
      </c>
      <c r="B3824" t="str">
        <v>Mantenimiento de los filtros de agua de las instalaciones de la sede</v>
      </c>
      <c r="C3824">
        <v>0</v>
      </c>
      <c r="D3824" t="str">
        <f t="shared" si="65"/>
        <v>1</v>
      </c>
      <c r="E3824" t="s">
        <v>358</v>
      </c>
      <c r="F3824">
        <v>2025</v>
      </c>
    </row>
    <row r="3825" spans="1:6" x14ac:dyDescent="0.3">
      <c r="A3825" t="s">
        <v>371</v>
      </c>
      <c r="B3825" t="str">
        <v>Proyectos para la disminuación del impacto ambiental</v>
      </c>
      <c r="C3825">
        <v>0</v>
      </c>
      <c r="D3825" t="str">
        <f t="shared" si="65"/>
        <v>1</v>
      </c>
      <c r="E3825" t="s">
        <v>358</v>
      </c>
      <c r="F3825">
        <v>2025</v>
      </c>
    </row>
    <row r="3826" spans="1:6" x14ac:dyDescent="0.3">
      <c r="A3826" t="s">
        <v>371</v>
      </c>
      <c r="B3826" t="str">
        <v>Campañas de toma de conciencia en el contrato</v>
      </c>
      <c r="C3826">
        <v>0</v>
      </c>
      <c r="D3826" t="str">
        <f t="shared" si="65"/>
        <v>1</v>
      </c>
      <c r="E3826" t="s">
        <v>358</v>
      </c>
      <c r="F3826">
        <v>2025</v>
      </c>
    </row>
    <row r="3827" spans="1:6" x14ac:dyDescent="0.3">
      <c r="A3827" t="s">
        <v>371</v>
      </c>
      <c r="B3827" t="str">
        <v>Charlas o divulgaciones en temas ambientales</v>
      </c>
      <c r="C3827">
        <v>1</v>
      </c>
      <c r="D3827" t="str">
        <f t="shared" si="65"/>
        <v>0</v>
      </c>
      <c r="E3827" t="s">
        <v>358</v>
      </c>
      <c r="F3827">
        <v>2025</v>
      </c>
    </row>
    <row r="3828" spans="1:6" x14ac:dyDescent="0.3">
      <c r="A3828" t="s">
        <v>371</v>
      </c>
      <c r="B3828" t="str">
        <v>Verificación de las revisiones tecnicomecanica de los vehiculos</v>
      </c>
      <c r="C3828">
        <v>1</v>
      </c>
      <c r="D3828" t="str">
        <f t="shared" si="65"/>
        <v>0</v>
      </c>
      <c r="E3828" t="s">
        <v>358</v>
      </c>
      <c r="F3828">
        <v>2025</v>
      </c>
    </row>
    <row r="3829" spans="1:6" x14ac:dyDescent="0.3">
      <c r="A3829" t="s">
        <v>371</v>
      </c>
      <c r="B3829" t="str">
        <v>Verificaciones de las revisiones tecnicomecanicas de las motos</v>
      </c>
      <c r="C3829">
        <v>1</v>
      </c>
      <c r="D3829" t="str">
        <f t="shared" si="65"/>
        <v>0</v>
      </c>
      <c r="E3829" t="s">
        <v>358</v>
      </c>
      <c r="F3829">
        <v>2025</v>
      </c>
    </row>
    <row r="3830" spans="1:6" x14ac:dyDescent="0.3">
      <c r="A3830" t="s">
        <v>371</v>
      </c>
      <c r="B3830" t="str">
        <v>Revisión de la información en la plataforma CAMPRO</v>
      </c>
      <c r="C3830">
        <v>1</v>
      </c>
      <c r="D3830" t="str">
        <f t="shared" si="65"/>
        <v>0</v>
      </c>
      <c r="E3830" t="s">
        <v>358</v>
      </c>
      <c r="F3830">
        <v>2025</v>
      </c>
    </row>
    <row r="3831" spans="1:6" x14ac:dyDescent="0.3">
      <c r="A3831" t="s">
        <v>371</v>
      </c>
      <c r="B3831" t="str">
        <v>Certificación ambiental para la habilitación de centros de diagnostico automotor - CDA</v>
      </c>
      <c r="C3831">
        <v>0</v>
      </c>
      <c r="D3831" t="str">
        <f t="shared" si="65"/>
        <v>1</v>
      </c>
      <c r="E3831" t="s">
        <v>358</v>
      </c>
      <c r="F3831">
        <v>2025</v>
      </c>
    </row>
    <row r="3832" spans="1:6" x14ac:dyDescent="0.3">
      <c r="A3832" t="s">
        <v>371</v>
      </c>
      <c r="B3832" t="str">
        <v>Combustibles</v>
      </c>
      <c r="C3832">
        <v>1</v>
      </c>
      <c r="D3832" t="str">
        <f t="shared" si="65"/>
        <v>0</v>
      </c>
      <c r="E3832" t="s">
        <v>358</v>
      </c>
      <c r="F3832">
        <v>2025</v>
      </c>
    </row>
    <row r="3833" spans="1:6" x14ac:dyDescent="0.3">
      <c r="A3833" t="s">
        <v>371</v>
      </c>
      <c r="B3833" t="str">
        <v>SSL-PM-02-RG-01 Matriz de Identificación sustancia quimica</v>
      </c>
      <c r="C3833">
        <v>0</v>
      </c>
      <c r="D3833" t="str">
        <f t="shared" si="65"/>
        <v>1</v>
      </c>
      <c r="E3833" t="s">
        <v>358</v>
      </c>
      <c r="F3833">
        <v>2025</v>
      </c>
    </row>
    <row r="3834" spans="1:6" x14ac:dyDescent="0.3">
      <c r="A3834" t="s">
        <v>371</v>
      </c>
      <c r="B3834" t="str">
        <v>Matriz de compatibilidad de acuerdo a las sustancias quimicas que se manejan</v>
      </c>
      <c r="C3834">
        <v>0</v>
      </c>
      <c r="D3834" t="str">
        <f t="shared" si="65"/>
        <v>1</v>
      </c>
      <c r="E3834" t="s">
        <v>358</v>
      </c>
      <c r="F3834">
        <v>2025</v>
      </c>
    </row>
    <row r="3835" spans="1:6" x14ac:dyDescent="0.3">
      <c r="A3835" t="s">
        <v>371</v>
      </c>
      <c r="B3835" t="str">
        <v>Verificación del almacenamiento de las sustancias quimicas de acuerdo al Sistema Globalmente Armonizado (Registro fotografico)</v>
      </c>
      <c r="C3835">
        <v>0</v>
      </c>
      <c r="D3835" t="str">
        <f t="shared" si="65"/>
        <v>1</v>
      </c>
      <c r="E3835" t="s">
        <v>358</v>
      </c>
      <c r="F3835">
        <v>2025</v>
      </c>
    </row>
    <row r="3836" spans="1:6" x14ac:dyDescent="0.3">
      <c r="A3836" t="s">
        <v>371</v>
      </c>
      <c r="B3836" t="str">
        <v>SSL-PM-02-RG-02 Etiquetado de las sustancias quimicas en la sede del proyecto (Servicios generales, almacen, TI, entre otras). (Registro fotografico)</v>
      </c>
      <c r="C3836">
        <v>0</v>
      </c>
      <c r="D3836" t="str">
        <f t="shared" si="65"/>
        <v>1</v>
      </c>
      <c r="E3836" t="s">
        <v>358</v>
      </c>
      <c r="F3836">
        <v>2025</v>
      </c>
    </row>
    <row r="3837" spans="1:6" x14ac:dyDescent="0.3">
      <c r="A3837" t="s">
        <v>371</v>
      </c>
      <c r="B3837" t="str">
        <v>Fichas de seguridad que se utilizan en el proyecto (Resolución 773 de 2021 - Decreto 1496 del 2018  y que cumplan de acuerdo a la NTC 4435)</v>
      </c>
      <c r="C3837">
        <v>0</v>
      </c>
      <c r="D3837" t="str">
        <f t="shared" si="65"/>
        <v>1</v>
      </c>
      <c r="E3837" t="s">
        <v>358</v>
      </c>
      <c r="F3837">
        <v>2025</v>
      </c>
    </row>
    <row r="3838" spans="1:6" x14ac:dyDescent="0.3">
      <c r="A3838" t="s">
        <v>371</v>
      </c>
      <c r="B3838" t="str">
        <v xml:space="preserve">SSL-PM-02-RG-02 Etiquetado de las sustancias quimicas en los vehiculos del proyecto  </v>
      </c>
      <c r="C3838">
        <v>0</v>
      </c>
      <c r="D3838" t="str">
        <f t="shared" si="65"/>
        <v>1</v>
      </c>
      <c r="E3838" t="s">
        <v>358</v>
      </c>
      <c r="F3838">
        <v>2025</v>
      </c>
    </row>
    <row r="3839" spans="1:6" x14ac:dyDescent="0.3">
      <c r="A3839" t="s">
        <v>371</v>
      </c>
      <c r="B3839" t="str">
        <v>SSL-PM-02-RG-03 Tarjeta de emergencia (para el transporte de sustancias quimicas)</v>
      </c>
      <c r="C3839">
        <v>0</v>
      </c>
      <c r="D3839" t="str">
        <f t="shared" si="65"/>
        <v>1</v>
      </c>
      <c r="E3839" t="s">
        <v>358</v>
      </c>
      <c r="F3839">
        <v>2025</v>
      </c>
    </row>
    <row r="3840" spans="1:6" x14ac:dyDescent="0.3">
      <c r="A3840" t="s">
        <v>371</v>
      </c>
      <c r="B3840" t="str">
        <v>Cumplimiento al rotulado de los vehiculos que transportan sustancias (Decreto 1609/2002)</v>
      </c>
      <c r="C3840">
        <v>0</v>
      </c>
      <c r="D3840" t="str">
        <f t="shared" si="65"/>
        <v>1</v>
      </c>
      <c r="E3840" t="s">
        <v>358</v>
      </c>
      <c r="F3840">
        <v>2025</v>
      </c>
    </row>
    <row r="3841" spans="1:6" x14ac:dyDescent="0.3">
      <c r="A3841" t="s">
        <v>371</v>
      </c>
      <c r="B3841" t="str">
        <v>SSL-PM-14-RG-05 Guion para el desarrollo del simulacro</v>
      </c>
      <c r="C3841">
        <v>0</v>
      </c>
      <c r="D3841" t="str">
        <f t="shared" si="65"/>
        <v>1</v>
      </c>
      <c r="E3841" t="s">
        <v>358</v>
      </c>
      <c r="F3841">
        <v>2025</v>
      </c>
    </row>
    <row r="3842" spans="1:6" x14ac:dyDescent="0.3">
      <c r="A3842" t="s">
        <v>371</v>
      </c>
      <c r="B3842" t="str">
        <v>SGA-PR-02-RG-03 Informe de simulacro de emergencias ambientales.</v>
      </c>
      <c r="C3842">
        <v>0</v>
      </c>
      <c r="D3842" t="str">
        <f t="shared" si="65"/>
        <v>1</v>
      </c>
      <c r="E3842" t="s">
        <v>358</v>
      </c>
      <c r="F3842">
        <v>2025</v>
      </c>
    </row>
    <row r="3843" spans="1:6" x14ac:dyDescent="0.3">
      <c r="A3843" t="s">
        <v>371</v>
      </c>
      <c r="B3843" t="str">
        <v>Documento donde se establece los PONS aplicables al contrato</v>
      </c>
      <c r="C3843">
        <v>0</v>
      </c>
      <c r="D3843" t="str">
        <f t="shared" si="65"/>
        <v>1</v>
      </c>
      <c r="E3843" t="s">
        <v>358</v>
      </c>
      <c r="F3843">
        <v>2025</v>
      </c>
    </row>
    <row r="3844" spans="1:6" x14ac:dyDescent="0.3">
      <c r="A3844" t="s">
        <v>371</v>
      </c>
      <c r="B3844" t="str">
        <v>SGA-PR-02-RG-02 Investigación de causalidad de emergencias ambientales</v>
      </c>
      <c r="C3844">
        <v>0</v>
      </c>
      <c r="D3844" t="str">
        <f t="shared" si="65"/>
        <v>1</v>
      </c>
      <c r="E3844" t="s">
        <v>358</v>
      </c>
      <c r="F3844">
        <v>2025</v>
      </c>
    </row>
    <row r="3845" spans="1:6" x14ac:dyDescent="0.3">
      <c r="A3845" t="s">
        <v>371</v>
      </c>
      <c r="B3845" t="str">
        <v>SGA-PR-02-RG-04 Base de incidentes ambientales</v>
      </c>
      <c r="C3845">
        <v>0</v>
      </c>
      <c r="D3845" t="str">
        <f t="shared" si="65"/>
        <v>1</v>
      </c>
      <c r="E3845" t="s">
        <v>358</v>
      </c>
      <c r="F3845">
        <v>2025</v>
      </c>
    </row>
    <row r="3846" spans="1:6" x14ac:dyDescent="0.3">
      <c r="A3846" t="s">
        <v>371</v>
      </c>
      <c r="B3846" t="str">
        <v>Reporte de formaciones en AXA</v>
      </c>
      <c r="C3846">
        <v>1</v>
      </c>
      <c r="D3846" t="str">
        <f t="shared" si="65"/>
        <v>0</v>
      </c>
      <c r="E3846" t="s">
        <v>358</v>
      </c>
      <c r="F3846">
        <v>2025</v>
      </c>
    </row>
    <row r="3847" spans="1:6" x14ac:dyDescent="0.3">
      <c r="A3847" t="s">
        <v>371</v>
      </c>
      <c r="B3847" t="str">
        <v>Inspecciones ambiental en terreno</v>
      </c>
      <c r="C3847">
        <v>1</v>
      </c>
      <c r="D3847" t="str">
        <f t="shared" si="65"/>
        <v>0</v>
      </c>
      <c r="E3847" t="s">
        <v>358</v>
      </c>
      <c r="F3847">
        <v>2025</v>
      </c>
    </row>
    <row r="3848" spans="1:6" x14ac:dyDescent="0.3">
      <c r="A3848" t="s">
        <v>371</v>
      </c>
      <c r="B3848" t="str">
        <v>Inspecciones de kit de derrames</v>
      </c>
      <c r="C3848">
        <v>1</v>
      </c>
      <c r="D3848" t="str">
        <f t="shared" si="65"/>
        <v>0</v>
      </c>
      <c r="E3848" t="s">
        <v>358</v>
      </c>
      <c r="F3848">
        <v>2025</v>
      </c>
    </row>
    <row r="3849" spans="1:6" x14ac:dyDescent="0.3">
      <c r="A3849" t="s">
        <v>371</v>
      </c>
      <c r="B3849" t="str">
        <v>Inspecciones localivas ambientales</v>
      </c>
      <c r="C3849">
        <v>1</v>
      </c>
      <c r="D3849" t="str">
        <f t="shared" si="65"/>
        <v>0</v>
      </c>
      <c r="E3849" t="s">
        <v>358</v>
      </c>
      <c r="F3849">
        <v>2025</v>
      </c>
    </row>
    <row r="3850" spans="1:6" x14ac:dyDescent="0.3">
      <c r="A3850" t="s">
        <v>371</v>
      </c>
      <c r="B3850" t="str">
        <v>Informe del desempeño ambiental del contrato (Indicadores, practicas sostenibles, hallazgos, entre otros)</v>
      </c>
      <c r="C3850">
        <v>0</v>
      </c>
      <c r="D3850" t="str">
        <f t="shared" si="65"/>
        <v>1</v>
      </c>
      <c r="E3850" t="s">
        <v>358</v>
      </c>
      <c r="F3850">
        <v>2025</v>
      </c>
    </row>
    <row r="3851" spans="1:6" x14ac:dyDescent="0.3">
      <c r="A3851" t="s">
        <v>371</v>
      </c>
      <c r="B3851" t="str">
        <v>Comunicación del desempeño ambiental a colaboradores</v>
      </c>
      <c r="C3851">
        <v>1</v>
      </c>
      <c r="D3851" t="str">
        <f t="shared" si="65"/>
        <v>0</v>
      </c>
      <c r="E3851" t="s">
        <v>358</v>
      </c>
      <c r="F3851">
        <v>2025</v>
      </c>
    </row>
    <row r="3852" spans="1:6" x14ac:dyDescent="0.3">
      <c r="A3852" t="s">
        <v>371</v>
      </c>
      <c r="B3852" t="str">
        <v>SGA-PL-01-RG-05 Lista de chequeo de cumplimiento ambiental de proveedores (Sustancias quimicas, Saneamiento básico, Residuos peligrosos, RCD, CDA, Estaciones de servicio, Laboratorios - Cromatografia; entre otros)</v>
      </c>
      <c r="C3852">
        <v>0</v>
      </c>
      <c r="D3852" t="str">
        <f t="shared" si="65"/>
        <v>1</v>
      </c>
      <c r="E3852" t="s">
        <v>358</v>
      </c>
      <c r="F3852">
        <v>2025</v>
      </c>
    </row>
    <row r="3853" spans="1:6" x14ac:dyDescent="0.3">
      <c r="A3853" t="s">
        <v>371</v>
      </c>
      <c r="B3853" t="str">
        <v>Soportes del cumplimiento ambiental de cada proveedor</v>
      </c>
      <c r="C3853">
        <v>0</v>
      </c>
      <c r="D3853" t="str">
        <f t="shared" si="65"/>
        <v>1</v>
      </c>
      <c r="E3853" t="s">
        <v>358</v>
      </c>
      <c r="F3853">
        <v>2025</v>
      </c>
    </row>
    <row r="3854" spans="1:6" x14ac:dyDescent="0.3">
      <c r="A3854" t="s">
        <v>371</v>
      </c>
      <c r="B3854" t="str">
        <v>Seguimiento y Control Acciones Correctivas y Oportunidades de Mejora</v>
      </c>
      <c r="C3854">
        <v>1</v>
      </c>
      <c r="D3854" t="str">
        <f t="shared" si="65"/>
        <v>0</v>
      </c>
      <c r="E3854" t="s">
        <v>358</v>
      </c>
      <c r="F3854">
        <v>2025</v>
      </c>
    </row>
    <row r="3855" spans="1:6" x14ac:dyDescent="0.3">
      <c r="A3855" t="s">
        <v>371</v>
      </c>
      <c r="B3855" t="str">
        <v>Evidencias de cierre de hallazgo</v>
      </c>
      <c r="C3855">
        <v>1</v>
      </c>
      <c r="D3855" t="str">
        <f t="shared" si="65"/>
        <v>0</v>
      </c>
      <c r="E3855" t="s">
        <v>358</v>
      </c>
      <c r="F3855">
        <v>2025</v>
      </c>
    </row>
    <row r="3856" spans="1:6" x14ac:dyDescent="0.3">
      <c r="A3856" t="s">
        <v>371</v>
      </c>
      <c r="B3856" t="str">
        <v>Residuos</v>
      </c>
      <c r="C3856">
        <v>1</v>
      </c>
      <c r="D3856" t="str">
        <f t="shared" si="65"/>
        <v>0</v>
      </c>
      <c r="E3856" t="s">
        <v>358</v>
      </c>
      <c r="F3856">
        <v>2025</v>
      </c>
    </row>
    <row r="3857" spans="1:6" x14ac:dyDescent="0.3">
      <c r="A3857" t="s">
        <v>371</v>
      </c>
      <c r="B3857" t="str">
        <v>Emisiones y combustible</v>
      </c>
      <c r="C3857">
        <v>1</v>
      </c>
      <c r="D3857" t="str">
        <f t="shared" si="65"/>
        <v>0</v>
      </c>
      <c r="E3857" t="s">
        <v>358</v>
      </c>
      <c r="F3857">
        <v>2025</v>
      </c>
    </row>
    <row r="3858" spans="1:6" x14ac:dyDescent="0.3">
      <c r="A3858" t="s">
        <v>371</v>
      </c>
      <c r="B3858" t="str">
        <v>Inspecciones</v>
      </c>
      <c r="C3858">
        <v>1</v>
      </c>
      <c r="D3858" t="str">
        <f t="shared" si="65"/>
        <v>0</v>
      </c>
      <c r="E3858" t="s">
        <v>358</v>
      </c>
      <c r="F3858">
        <v>2025</v>
      </c>
    </row>
    <row r="3859" spans="1:6" x14ac:dyDescent="0.3">
      <c r="A3859" t="s">
        <v>371</v>
      </c>
      <c r="B3859" t="str">
        <v>Practicas</v>
      </c>
      <c r="C3859">
        <v>1</v>
      </c>
      <c r="D3859" t="str">
        <f t="shared" si="65"/>
        <v>0</v>
      </c>
      <c r="E3859" t="s">
        <v>358</v>
      </c>
      <c r="F3859">
        <v>2025</v>
      </c>
    </row>
    <row r="3860" spans="1:6" x14ac:dyDescent="0.3">
      <c r="A3860" t="s">
        <v>371</v>
      </c>
      <c r="B3860" t="str">
        <v>Formaciones</v>
      </c>
      <c r="C3860">
        <v>1</v>
      </c>
      <c r="D3860" t="str">
        <f t="shared" si="65"/>
        <v>0</v>
      </c>
      <c r="E3860" t="s">
        <v>358</v>
      </c>
      <c r="F3860">
        <v>2025</v>
      </c>
    </row>
    <row r="3861" spans="1:6" x14ac:dyDescent="0.3">
      <c r="A3861" t="s">
        <v>371</v>
      </c>
      <c r="B3861" t="str" cm="1">
        <f t="array" ref="B3861:B3913">SPOT1!C9:C61</f>
        <v>SIG-MG-01-RG-02 Matriz DOFA</v>
      </c>
      <c r="C3861" cm="1">
        <f t="array" ref="C3861:C3913">SPOT1!J9:J61</f>
        <v>1</v>
      </c>
      <c r="D3861" t="str">
        <f t="shared" si="65"/>
        <v>0</v>
      </c>
      <c r="E3861" t="s">
        <v>359</v>
      </c>
      <c r="F3861">
        <v>2025</v>
      </c>
    </row>
    <row r="3862" spans="1:6" x14ac:dyDescent="0.3">
      <c r="A3862" t="s">
        <v>371</v>
      </c>
      <c r="B3862" t="str">
        <v>Matriz de partes interesadas</v>
      </c>
      <c r="C3862">
        <v>1</v>
      </c>
      <c r="D3862" t="str">
        <f t="shared" si="65"/>
        <v>0</v>
      </c>
      <c r="E3862" t="s">
        <v>359</v>
      </c>
      <c r="F3862">
        <v>2025</v>
      </c>
    </row>
    <row r="3863" spans="1:6" x14ac:dyDescent="0.3">
      <c r="A3863" t="s">
        <v>371</v>
      </c>
      <c r="B3863" t="str">
        <v>Matriz de riesgos y oportunidades</v>
      </c>
      <c r="C3863">
        <v>1</v>
      </c>
      <c r="D3863" t="str">
        <f t="shared" si="65"/>
        <v>0</v>
      </c>
      <c r="E3863" t="s">
        <v>359</v>
      </c>
      <c r="F3863">
        <v>2025</v>
      </c>
    </row>
    <row r="3864" spans="1:6" x14ac:dyDescent="0.3">
      <c r="A3864" t="s">
        <v>371</v>
      </c>
      <c r="B3864" t="str">
        <v>Matriz de identificación de aspectos e impactos ambientales</v>
      </c>
      <c r="C3864">
        <v>1</v>
      </c>
      <c r="D3864" t="str">
        <f t="shared" si="65"/>
        <v>0</v>
      </c>
      <c r="E3864" t="s">
        <v>359</v>
      </c>
      <c r="F3864">
        <v>2025</v>
      </c>
    </row>
    <row r="3865" spans="1:6" x14ac:dyDescent="0.3">
      <c r="A3865" t="s">
        <v>371</v>
      </c>
      <c r="B3865" t="str">
        <v>Divulgación de la Matriz de identificación de aspectos e impactos ambientales</v>
      </c>
      <c r="C3865">
        <v>1</v>
      </c>
      <c r="D3865" t="str">
        <f t="shared" si="65"/>
        <v>0</v>
      </c>
      <c r="E3865" t="s">
        <v>359</v>
      </c>
      <c r="F3865">
        <v>2025</v>
      </c>
    </row>
    <row r="3866" spans="1:6" x14ac:dyDescent="0.3">
      <c r="A3866" t="s">
        <v>371</v>
      </c>
      <c r="B3866" t="str">
        <v>Presupuesto para la implementación del Sistema de Gestión Ambiental</v>
      </c>
      <c r="C3866">
        <v>1</v>
      </c>
      <c r="D3866" t="str">
        <f t="shared" si="65"/>
        <v>0</v>
      </c>
      <c r="E3866" t="s">
        <v>359</v>
      </c>
      <c r="F3866">
        <v>2025</v>
      </c>
    </row>
    <row r="3867" spans="1:6" x14ac:dyDescent="0.3">
      <c r="A3867" t="s">
        <v>371</v>
      </c>
      <c r="B3867" t="str">
        <v>Matriz de comunicaciones externas</v>
      </c>
      <c r="C3867">
        <v>1</v>
      </c>
      <c r="D3867" t="str">
        <f t="shared" si="65"/>
        <v>0</v>
      </c>
      <c r="E3867" t="s">
        <v>359</v>
      </c>
      <c r="F3867">
        <v>2025</v>
      </c>
    </row>
    <row r="3868" spans="1:6" x14ac:dyDescent="0.3">
      <c r="A3868" t="s">
        <v>371</v>
      </c>
      <c r="B3868" t="str">
        <v xml:space="preserve">Aforo de residuos ordinarios </v>
      </c>
      <c r="C3868">
        <v>0</v>
      </c>
      <c r="D3868" t="str">
        <f t="shared" si="65"/>
        <v>1</v>
      </c>
      <c r="E3868" t="s">
        <v>359</v>
      </c>
      <c r="F3868">
        <v>2025</v>
      </c>
    </row>
    <row r="3869" spans="1:6" x14ac:dyDescent="0.3">
      <c r="A3869" t="s">
        <v>371</v>
      </c>
      <c r="B3869" t="str">
        <v>Recolección de residuos aprovechables (SGA-PM-01-RG-02 Venta de material reciclable y/o donación)</v>
      </c>
      <c r="C3869">
        <v>0</v>
      </c>
      <c r="D3869" t="str">
        <f t="shared" si="65"/>
        <v>1</v>
      </c>
      <c r="E3869" t="s">
        <v>359</v>
      </c>
      <c r="F3869">
        <v>2025</v>
      </c>
    </row>
    <row r="3870" spans="1:6" x14ac:dyDescent="0.3">
      <c r="A3870" t="s">
        <v>371</v>
      </c>
      <c r="B3870" t="str">
        <v xml:space="preserve">Licencias de empresas de recolección , transporte y disposición de residuos peligrosos </v>
      </c>
      <c r="C3870">
        <v>0</v>
      </c>
      <c r="D3870" t="str">
        <f t="shared" si="65"/>
        <v>1</v>
      </c>
      <c r="E3870" t="s">
        <v>359</v>
      </c>
      <c r="F3870">
        <v>2025</v>
      </c>
    </row>
    <row r="3871" spans="1:6" x14ac:dyDescent="0.3">
      <c r="A3871" t="s">
        <v>371</v>
      </c>
      <c r="B3871" t="str">
        <v>Actualización del registro SGA-PM-01-RG-01 Control de generación y disposición de residuos</v>
      </c>
      <c r="C3871">
        <v>0</v>
      </c>
      <c r="D3871" t="str">
        <f t="shared" si="65"/>
        <v>1</v>
      </c>
      <c r="E3871" t="s">
        <v>359</v>
      </c>
      <c r="F3871">
        <v>2025</v>
      </c>
    </row>
    <row r="3872" spans="1:6" x14ac:dyDescent="0.3">
      <c r="A3872" t="s">
        <v>371</v>
      </c>
      <c r="B3872" t="str">
        <v xml:space="preserve">Licencias y certificados de disposición final de los talleres que realizan mantenimiento a los vehiculos </v>
      </c>
      <c r="C3872">
        <v>0</v>
      </c>
      <c r="D3872" t="str">
        <f t="shared" ref="D3872:D3927" si="66">IF(C3872=1,"0","1")</f>
        <v>1</v>
      </c>
      <c r="E3872" t="s">
        <v>359</v>
      </c>
      <c r="F3872">
        <v>2025</v>
      </c>
    </row>
    <row r="3873" spans="1:6" x14ac:dyDescent="0.3">
      <c r="A3873" t="s">
        <v>371</v>
      </c>
      <c r="B3873" t="str">
        <v>Control de plagas (roedores)</v>
      </c>
      <c r="C3873">
        <v>0</v>
      </c>
      <c r="D3873" t="str">
        <f t="shared" si="66"/>
        <v>1</v>
      </c>
      <c r="E3873" t="s">
        <v>359</v>
      </c>
      <c r="F3873">
        <v>2025</v>
      </c>
    </row>
    <row r="3874" spans="1:6" x14ac:dyDescent="0.3">
      <c r="A3874" t="s">
        <v>371</v>
      </c>
      <c r="B3874" t="str">
        <v>Fumigación general (Vectores)</v>
      </c>
      <c r="C3874">
        <v>0</v>
      </c>
      <c r="D3874" t="str">
        <f t="shared" si="66"/>
        <v>1</v>
      </c>
      <c r="E3874" t="s">
        <v>359</v>
      </c>
      <c r="F3874">
        <v>2025</v>
      </c>
    </row>
    <row r="3875" spans="1:6" x14ac:dyDescent="0.3">
      <c r="A3875" t="s">
        <v>371</v>
      </c>
      <c r="B3875" t="str">
        <v>Lavado de tanques</v>
      </c>
      <c r="C3875">
        <v>0</v>
      </c>
      <c r="D3875" t="str">
        <f t="shared" si="66"/>
        <v>1</v>
      </c>
      <c r="E3875" t="s">
        <v>359</v>
      </c>
      <c r="F3875">
        <v>2025</v>
      </c>
    </row>
    <row r="3876" spans="1:6" x14ac:dyDescent="0.3">
      <c r="A3876" t="s">
        <v>371</v>
      </c>
      <c r="B3876" t="str">
        <v>Análisis e informe de agua potable (Laboratorio acreditado por el IDEAM)</v>
      </c>
      <c r="C3876">
        <v>0</v>
      </c>
      <c r="D3876" t="str">
        <f t="shared" si="66"/>
        <v>1</v>
      </c>
      <c r="E3876" t="s">
        <v>359</v>
      </c>
      <c r="F3876">
        <v>2025</v>
      </c>
    </row>
    <row r="3877" spans="1:6" x14ac:dyDescent="0.3">
      <c r="A3877" t="s">
        <v>371</v>
      </c>
      <c r="B3877" t="str">
        <v>Mantenimiento de los filtros de agua de las instalaciones de la sede</v>
      </c>
      <c r="C3877">
        <v>0</v>
      </c>
      <c r="D3877" t="str">
        <f t="shared" si="66"/>
        <v>1</v>
      </c>
      <c r="E3877" t="s">
        <v>359</v>
      </c>
      <c r="F3877">
        <v>2025</v>
      </c>
    </row>
    <row r="3878" spans="1:6" x14ac:dyDescent="0.3">
      <c r="A3878" t="s">
        <v>371</v>
      </c>
      <c r="B3878" t="str">
        <v>Proyectos para la disminuación del impacto ambiental</v>
      </c>
      <c r="C3878">
        <v>0</v>
      </c>
      <c r="D3878" t="str">
        <f t="shared" si="66"/>
        <v>1</v>
      </c>
      <c r="E3878" t="s">
        <v>359</v>
      </c>
      <c r="F3878">
        <v>2025</v>
      </c>
    </row>
    <row r="3879" spans="1:6" x14ac:dyDescent="0.3">
      <c r="A3879" t="s">
        <v>371</v>
      </c>
      <c r="B3879" t="str">
        <v>Campañas de toma de conciencia en el contrato</v>
      </c>
      <c r="C3879">
        <v>0</v>
      </c>
      <c r="D3879" t="str">
        <f t="shared" si="66"/>
        <v>1</v>
      </c>
      <c r="E3879" t="s">
        <v>359</v>
      </c>
      <c r="F3879">
        <v>2025</v>
      </c>
    </row>
    <row r="3880" spans="1:6" x14ac:dyDescent="0.3">
      <c r="A3880" t="s">
        <v>371</v>
      </c>
      <c r="B3880" t="str">
        <v>Charlas o divulgaciones en temas ambientales</v>
      </c>
      <c r="C3880">
        <v>1</v>
      </c>
      <c r="D3880" t="str">
        <f t="shared" si="66"/>
        <v>0</v>
      </c>
      <c r="E3880" t="s">
        <v>359</v>
      </c>
      <c r="F3880">
        <v>2025</v>
      </c>
    </row>
    <row r="3881" spans="1:6" x14ac:dyDescent="0.3">
      <c r="A3881" t="s">
        <v>371</v>
      </c>
      <c r="B3881" t="str">
        <v>Verificación de las revisiones tecnicomecanica de los vehiculos</v>
      </c>
      <c r="C3881">
        <v>1</v>
      </c>
      <c r="D3881" t="str">
        <f t="shared" si="66"/>
        <v>0</v>
      </c>
      <c r="E3881" t="s">
        <v>359</v>
      </c>
      <c r="F3881">
        <v>2025</v>
      </c>
    </row>
    <row r="3882" spans="1:6" x14ac:dyDescent="0.3">
      <c r="A3882" t="s">
        <v>371</v>
      </c>
      <c r="B3882" t="str">
        <v>Verificaciones de las revisiones tecnicomecanicas de las motos</v>
      </c>
      <c r="C3882">
        <v>1</v>
      </c>
      <c r="D3882" t="str">
        <f t="shared" si="66"/>
        <v>0</v>
      </c>
      <c r="E3882" t="s">
        <v>359</v>
      </c>
      <c r="F3882">
        <v>2025</v>
      </c>
    </row>
    <row r="3883" spans="1:6" x14ac:dyDescent="0.3">
      <c r="A3883" t="s">
        <v>371</v>
      </c>
      <c r="B3883" t="str">
        <v>Revisión de la información en la plataforma CAMPRO</v>
      </c>
      <c r="C3883">
        <v>1</v>
      </c>
      <c r="D3883" t="str">
        <f t="shared" si="66"/>
        <v>0</v>
      </c>
      <c r="E3883" t="s">
        <v>359</v>
      </c>
      <c r="F3883">
        <v>2025</v>
      </c>
    </row>
    <row r="3884" spans="1:6" x14ac:dyDescent="0.3">
      <c r="A3884" t="s">
        <v>371</v>
      </c>
      <c r="B3884" t="str">
        <v>Certificación ambiental para la habilitación de centros de diagnostico automotor - CDA</v>
      </c>
      <c r="C3884">
        <v>0</v>
      </c>
      <c r="D3884" t="str">
        <f t="shared" si="66"/>
        <v>1</v>
      </c>
      <c r="E3884" t="s">
        <v>359</v>
      </c>
      <c r="F3884">
        <v>2025</v>
      </c>
    </row>
    <row r="3885" spans="1:6" x14ac:dyDescent="0.3">
      <c r="A3885" t="s">
        <v>371</v>
      </c>
      <c r="B3885" t="str">
        <v>Combustibles</v>
      </c>
      <c r="C3885">
        <v>1</v>
      </c>
      <c r="D3885" t="str">
        <f t="shared" si="66"/>
        <v>0</v>
      </c>
      <c r="E3885" t="s">
        <v>359</v>
      </c>
      <c r="F3885">
        <v>2025</v>
      </c>
    </row>
    <row r="3886" spans="1:6" x14ac:dyDescent="0.3">
      <c r="A3886" t="s">
        <v>371</v>
      </c>
      <c r="B3886" t="str">
        <v>SSL-PM-02-RG-01 Matriz de Identificación sustancia quimica</v>
      </c>
      <c r="C3886">
        <v>0</v>
      </c>
      <c r="D3886" t="str">
        <f t="shared" si="66"/>
        <v>1</v>
      </c>
      <c r="E3886" t="s">
        <v>359</v>
      </c>
      <c r="F3886">
        <v>2025</v>
      </c>
    </row>
    <row r="3887" spans="1:6" x14ac:dyDescent="0.3">
      <c r="A3887" t="s">
        <v>371</v>
      </c>
      <c r="B3887" t="str">
        <v>Matriz de compatibilidad de acuerdo a las sustancias quimicas que se manejan</v>
      </c>
      <c r="C3887">
        <v>0</v>
      </c>
      <c r="D3887" t="str">
        <f t="shared" si="66"/>
        <v>1</v>
      </c>
      <c r="E3887" t="s">
        <v>359</v>
      </c>
      <c r="F3887">
        <v>2025</v>
      </c>
    </row>
    <row r="3888" spans="1:6" x14ac:dyDescent="0.3">
      <c r="A3888" t="s">
        <v>371</v>
      </c>
      <c r="B3888" t="str">
        <v>Verificación del almacenamiento de las sustancias quimicas de acuerdo al Sistema Globalmente Armonizado (Registro fotografico)</v>
      </c>
      <c r="C3888">
        <v>0</v>
      </c>
      <c r="D3888" t="str">
        <f t="shared" si="66"/>
        <v>1</v>
      </c>
      <c r="E3888" t="s">
        <v>359</v>
      </c>
      <c r="F3888">
        <v>2025</v>
      </c>
    </row>
    <row r="3889" spans="1:6" x14ac:dyDescent="0.3">
      <c r="A3889" t="s">
        <v>371</v>
      </c>
      <c r="B3889" t="str">
        <v>SSL-PM-02-RG-02 Etiquetado de las sustancias quimicas en la sede del proyecto (Servicios generales, almacen, TI, entre otras). (Registro fotografico)</v>
      </c>
      <c r="C3889">
        <v>0</v>
      </c>
      <c r="D3889" t="str">
        <f t="shared" si="66"/>
        <v>1</v>
      </c>
      <c r="E3889" t="s">
        <v>359</v>
      </c>
      <c r="F3889">
        <v>2025</v>
      </c>
    </row>
    <row r="3890" spans="1:6" x14ac:dyDescent="0.3">
      <c r="A3890" t="s">
        <v>371</v>
      </c>
      <c r="B3890" t="str">
        <v>Fichas de seguridad que se utilizan en el proyecto (Resolución 773 de 2021 - Decreto 1496 del 2018  y que cumplan de acuerdo a la NTC 4435)</v>
      </c>
      <c r="C3890">
        <v>0</v>
      </c>
      <c r="D3890" t="str">
        <f t="shared" si="66"/>
        <v>1</v>
      </c>
      <c r="E3890" t="s">
        <v>359</v>
      </c>
      <c r="F3890">
        <v>2025</v>
      </c>
    </row>
    <row r="3891" spans="1:6" x14ac:dyDescent="0.3">
      <c r="A3891" t="s">
        <v>371</v>
      </c>
      <c r="B3891" t="str">
        <v xml:space="preserve">SSL-PM-02-RG-02 Etiquetado de las sustancias quimicas en los vehiculos del proyecto  </v>
      </c>
      <c r="C3891">
        <v>0</v>
      </c>
      <c r="D3891" t="str">
        <f t="shared" si="66"/>
        <v>1</v>
      </c>
      <c r="E3891" t="s">
        <v>359</v>
      </c>
      <c r="F3891">
        <v>2025</v>
      </c>
    </row>
    <row r="3892" spans="1:6" x14ac:dyDescent="0.3">
      <c r="A3892" t="s">
        <v>371</v>
      </c>
      <c r="B3892" t="str">
        <v>SSL-PM-02-RG-03 Tarjeta de emergencia (para el transporte de sustancias quimicas)</v>
      </c>
      <c r="C3892">
        <v>0</v>
      </c>
      <c r="D3892" t="str">
        <f t="shared" si="66"/>
        <v>1</v>
      </c>
      <c r="E3892" t="s">
        <v>359</v>
      </c>
      <c r="F3892">
        <v>2025</v>
      </c>
    </row>
    <row r="3893" spans="1:6" x14ac:dyDescent="0.3">
      <c r="A3893" t="s">
        <v>371</v>
      </c>
      <c r="B3893" t="str">
        <v>Cumplimiento al rotulado de los vehiculos que transportan sustancias (Decreto 1609/2002)</v>
      </c>
      <c r="C3893">
        <v>0</v>
      </c>
      <c r="D3893" t="str">
        <f t="shared" si="66"/>
        <v>1</v>
      </c>
      <c r="E3893" t="s">
        <v>359</v>
      </c>
      <c r="F3893">
        <v>2025</v>
      </c>
    </row>
    <row r="3894" spans="1:6" x14ac:dyDescent="0.3">
      <c r="A3894" t="s">
        <v>371</v>
      </c>
      <c r="B3894" t="str">
        <v>SSL-PM-14-RG-05 Guion para el desarrollo del simulacro</v>
      </c>
      <c r="C3894">
        <v>0</v>
      </c>
      <c r="D3894" t="str">
        <f t="shared" si="66"/>
        <v>1</v>
      </c>
      <c r="E3894" t="s">
        <v>359</v>
      </c>
      <c r="F3894">
        <v>2025</v>
      </c>
    </row>
    <row r="3895" spans="1:6" x14ac:dyDescent="0.3">
      <c r="A3895" t="s">
        <v>371</v>
      </c>
      <c r="B3895" t="str">
        <v>SGA-PR-02-RG-03 Informe de simulacro de emergencias ambientales.</v>
      </c>
      <c r="C3895">
        <v>0</v>
      </c>
      <c r="D3895" t="str">
        <f t="shared" si="66"/>
        <v>1</v>
      </c>
      <c r="E3895" t="s">
        <v>359</v>
      </c>
      <c r="F3895">
        <v>2025</v>
      </c>
    </row>
    <row r="3896" spans="1:6" x14ac:dyDescent="0.3">
      <c r="A3896" t="s">
        <v>371</v>
      </c>
      <c r="B3896" t="str">
        <v>Documento donde se establece los PONS aplicables al contrato</v>
      </c>
      <c r="C3896">
        <v>0</v>
      </c>
      <c r="D3896" t="str">
        <f t="shared" si="66"/>
        <v>1</v>
      </c>
      <c r="E3896" t="s">
        <v>359</v>
      </c>
      <c r="F3896">
        <v>2025</v>
      </c>
    </row>
    <row r="3897" spans="1:6" x14ac:dyDescent="0.3">
      <c r="A3897" t="s">
        <v>371</v>
      </c>
      <c r="B3897" t="str">
        <v>SGA-PR-02-RG-02 Investigación de causalidad de emergencias ambientales</v>
      </c>
      <c r="C3897">
        <v>0</v>
      </c>
      <c r="D3897" t="str">
        <f t="shared" si="66"/>
        <v>1</v>
      </c>
      <c r="E3897" t="s">
        <v>359</v>
      </c>
      <c r="F3897">
        <v>2025</v>
      </c>
    </row>
    <row r="3898" spans="1:6" x14ac:dyDescent="0.3">
      <c r="A3898" t="s">
        <v>371</v>
      </c>
      <c r="B3898" t="str">
        <v>SGA-PR-02-RG-04 Base de incidentes ambientales</v>
      </c>
      <c r="C3898">
        <v>0</v>
      </c>
      <c r="D3898" t="str">
        <f t="shared" si="66"/>
        <v>1</v>
      </c>
      <c r="E3898" t="s">
        <v>359</v>
      </c>
      <c r="F3898">
        <v>2025</v>
      </c>
    </row>
    <row r="3899" spans="1:6" x14ac:dyDescent="0.3">
      <c r="A3899" t="s">
        <v>371</v>
      </c>
      <c r="B3899" t="str">
        <v>Reporte de formaciones en AXA</v>
      </c>
      <c r="C3899">
        <v>1</v>
      </c>
      <c r="D3899" t="str">
        <f t="shared" si="66"/>
        <v>0</v>
      </c>
      <c r="E3899" t="s">
        <v>359</v>
      </c>
      <c r="F3899">
        <v>2025</v>
      </c>
    </row>
    <row r="3900" spans="1:6" x14ac:dyDescent="0.3">
      <c r="A3900" t="s">
        <v>371</v>
      </c>
      <c r="B3900" t="str">
        <v>Inspecciones ambiental en terreno</v>
      </c>
      <c r="C3900">
        <v>1</v>
      </c>
      <c r="D3900" t="str">
        <f t="shared" si="66"/>
        <v>0</v>
      </c>
      <c r="E3900" t="s">
        <v>359</v>
      </c>
      <c r="F3900">
        <v>2025</v>
      </c>
    </row>
    <row r="3901" spans="1:6" x14ac:dyDescent="0.3">
      <c r="A3901" t="s">
        <v>371</v>
      </c>
      <c r="B3901" t="str">
        <v>Inspecciones de kit de derrames</v>
      </c>
      <c r="C3901">
        <v>1</v>
      </c>
      <c r="D3901" t="str">
        <f t="shared" si="66"/>
        <v>0</v>
      </c>
      <c r="E3901" t="s">
        <v>359</v>
      </c>
      <c r="F3901">
        <v>2025</v>
      </c>
    </row>
    <row r="3902" spans="1:6" x14ac:dyDescent="0.3">
      <c r="A3902" t="s">
        <v>371</v>
      </c>
      <c r="B3902" t="str">
        <v>Inspecciones localivas ambientales</v>
      </c>
      <c r="C3902">
        <v>1</v>
      </c>
      <c r="D3902" t="str">
        <f t="shared" si="66"/>
        <v>0</v>
      </c>
      <c r="E3902" t="s">
        <v>359</v>
      </c>
      <c r="F3902">
        <v>2025</v>
      </c>
    </row>
    <row r="3903" spans="1:6" x14ac:dyDescent="0.3">
      <c r="A3903" t="s">
        <v>371</v>
      </c>
      <c r="B3903" t="str">
        <v>Informe del desempeño ambiental del contrato (Indicadores, practicas sostenibles, hallazgos, entre otros)</v>
      </c>
      <c r="C3903">
        <v>0</v>
      </c>
      <c r="D3903" t="str">
        <f t="shared" si="66"/>
        <v>1</v>
      </c>
      <c r="E3903" t="s">
        <v>359</v>
      </c>
      <c r="F3903">
        <v>2025</v>
      </c>
    </row>
    <row r="3904" spans="1:6" x14ac:dyDescent="0.3">
      <c r="A3904" t="s">
        <v>371</v>
      </c>
      <c r="B3904" t="str">
        <v>Comunicación del desempeño ambiental a colaboradores</v>
      </c>
      <c r="C3904">
        <v>0</v>
      </c>
      <c r="D3904" t="str">
        <f t="shared" si="66"/>
        <v>1</v>
      </c>
      <c r="E3904" t="s">
        <v>359</v>
      </c>
      <c r="F3904">
        <v>2025</v>
      </c>
    </row>
    <row r="3905" spans="1:6" x14ac:dyDescent="0.3">
      <c r="A3905" t="s">
        <v>371</v>
      </c>
      <c r="B3905" t="str">
        <v>SGA-PL-01-RG-05 Lista de chequeo de cumplimiento ambiental de proveedores (Sustancias quimicas, Saneamiento básico, Residuos peligrosos, RCD, CDA, Estaciones de servicio, Laboratorios - Cromatografia; entre otros)</v>
      </c>
      <c r="C3905">
        <v>0</v>
      </c>
      <c r="D3905" t="str">
        <f t="shared" si="66"/>
        <v>1</v>
      </c>
      <c r="E3905" t="s">
        <v>359</v>
      </c>
      <c r="F3905">
        <v>2025</v>
      </c>
    </row>
    <row r="3906" spans="1:6" x14ac:dyDescent="0.3">
      <c r="A3906" t="s">
        <v>371</v>
      </c>
      <c r="B3906" t="str">
        <v>Soportes del cumplimiento ambiental de cada proveedor</v>
      </c>
      <c r="C3906">
        <v>0</v>
      </c>
      <c r="D3906" t="str">
        <f t="shared" si="66"/>
        <v>1</v>
      </c>
      <c r="E3906" t="s">
        <v>359</v>
      </c>
      <c r="F3906">
        <v>2025</v>
      </c>
    </row>
    <row r="3907" spans="1:6" x14ac:dyDescent="0.3">
      <c r="A3907" t="s">
        <v>371</v>
      </c>
      <c r="B3907" t="str">
        <v>Seguimiento y Control Acciones Correctivas y Oportunidades de Mejora</v>
      </c>
      <c r="C3907">
        <v>0</v>
      </c>
      <c r="D3907" t="str">
        <f t="shared" si="66"/>
        <v>1</v>
      </c>
      <c r="E3907" t="s">
        <v>359</v>
      </c>
      <c r="F3907">
        <v>2025</v>
      </c>
    </row>
    <row r="3908" spans="1:6" x14ac:dyDescent="0.3">
      <c r="A3908" t="s">
        <v>371</v>
      </c>
      <c r="B3908" t="str">
        <v>Evidencias de cierre de hallazgo</v>
      </c>
      <c r="C3908">
        <v>0</v>
      </c>
      <c r="D3908" t="str">
        <f t="shared" si="66"/>
        <v>1</v>
      </c>
      <c r="E3908" t="s">
        <v>359</v>
      </c>
      <c r="F3908">
        <v>2025</v>
      </c>
    </row>
    <row r="3909" spans="1:6" x14ac:dyDescent="0.3">
      <c r="A3909" t="s">
        <v>371</v>
      </c>
      <c r="B3909" t="str">
        <v>Residuos</v>
      </c>
      <c r="C3909">
        <v>0</v>
      </c>
      <c r="D3909" t="str">
        <f t="shared" si="66"/>
        <v>1</v>
      </c>
      <c r="E3909" t="s">
        <v>359</v>
      </c>
      <c r="F3909">
        <v>2025</v>
      </c>
    </row>
    <row r="3910" spans="1:6" x14ac:dyDescent="0.3">
      <c r="A3910" t="s">
        <v>371</v>
      </c>
      <c r="B3910" t="str">
        <v>Emisiones y combustible</v>
      </c>
      <c r="C3910">
        <v>1</v>
      </c>
      <c r="D3910" t="str">
        <f t="shared" si="66"/>
        <v>0</v>
      </c>
      <c r="E3910" t="s">
        <v>359</v>
      </c>
      <c r="F3910">
        <v>2025</v>
      </c>
    </row>
    <row r="3911" spans="1:6" x14ac:dyDescent="0.3">
      <c r="A3911" t="s">
        <v>371</v>
      </c>
      <c r="B3911" t="str">
        <v>Inspecciones</v>
      </c>
      <c r="C3911">
        <v>1</v>
      </c>
      <c r="D3911" t="str">
        <f t="shared" si="66"/>
        <v>0</v>
      </c>
      <c r="E3911" t="s">
        <v>359</v>
      </c>
      <c r="F3911">
        <v>2025</v>
      </c>
    </row>
    <row r="3912" spans="1:6" x14ac:dyDescent="0.3">
      <c r="A3912" t="s">
        <v>371</v>
      </c>
      <c r="B3912" t="str">
        <v>Practicas</v>
      </c>
      <c r="C3912">
        <v>1</v>
      </c>
      <c r="D3912" t="str">
        <f t="shared" si="66"/>
        <v>0</v>
      </c>
      <c r="E3912" t="s">
        <v>359</v>
      </c>
      <c r="F3912">
        <v>2025</v>
      </c>
    </row>
    <row r="3913" spans="1:6" x14ac:dyDescent="0.3">
      <c r="A3913" t="s">
        <v>371</v>
      </c>
      <c r="B3913" t="str">
        <v>Formaciones</v>
      </c>
      <c r="C3913">
        <v>1</v>
      </c>
      <c r="D3913" t="str">
        <f t="shared" si="66"/>
        <v>0</v>
      </c>
      <c r="E3913" t="s">
        <v>359</v>
      </c>
      <c r="F3913">
        <v>2025</v>
      </c>
    </row>
    <row r="3914" spans="1:6" x14ac:dyDescent="0.3">
      <c r="A3914" t="s">
        <v>371</v>
      </c>
      <c r="B3914" t="str" cm="1">
        <f t="array" ref="B3914:B3966">SPOT1!C9:C61</f>
        <v>SIG-MG-01-RG-02 Matriz DOFA</v>
      </c>
      <c r="C3914" cm="1">
        <f t="array" ref="C3914:C3966">SPOT1!K9:K61</f>
        <v>0</v>
      </c>
      <c r="D3914" t="str">
        <f t="shared" si="66"/>
        <v>1</v>
      </c>
      <c r="E3914" t="s">
        <v>361</v>
      </c>
      <c r="F3914">
        <v>2025</v>
      </c>
    </row>
    <row r="3915" spans="1:6" x14ac:dyDescent="0.3">
      <c r="A3915" t="s">
        <v>371</v>
      </c>
      <c r="B3915" t="str">
        <v>Matriz de partes interesadas</v>
      </c>
      <c r="C3915">
        <v>0</v>
      </c>
      <c r="D3915" t="str">
        <f t="shared" si="66"/>
        <v>1</v>
      </c>
      <c r="E3915" t="s">
        <v>361</v>
      </c>
      <c r="F3915">
        <v>2025</v>
      </c>
    </row>
    <row r="3916" spans="1:6" x14ac:dyDescent="0.3">
      <c r="A3916" t="s">
        <v>371</v>
      </c>
      <c r="B3916" t="str">
        <v>Matriz de riesgos y oportunidades</v>
      </c>
      <c r="C3916">
        <v>0</v>
      </c>
      <c r="D3916" t="str">
        <f t="shared" si="66"/>
        <v>1</v>
      </c>
      <c r="E3916" t="s">
        <v>361</v>
      </c>
      <c r="F3916">
        <v>2025</v>
      </c>
    </row>
    <row r="3917" spans="1:6" x14ac:dyDescent="0.3">
      <c r="A3917" t="s">
        <v>371</v>
      </c>
      <c r="B3917" t="str">
        <v>Matriz de identificación de aspectos e impactos ambientales</v>
      </c>
      <c r="C3917">
        <v>0</v>
      </c>
      <c r="D3917" t="str">
        <f t="shared" si="66"/>
        <v>1</v>
      </c>
      <c r="E3917" t="s">
        <v>361</v>
      </c>
      <c r="F3917">
        <v>2025</v>
      </c>
    </row>
    <row r="3918" spans="1:6" x14ac:dyDescent="0.3">
      <c r="A3918" t="s">
        <v>371</v>
      </c>
      <c r="B3918" t="str">
        <v>Divulgación de la Matriz de identificación de aspectos e impactos ambientales</v>
      </c>
      <c r="C3918">
        <v>0</v>
      </c>
      <c r="D3918" t="str">
        <f t="shared" si="66"/>
        <v>1</v>
      </c>
      <c r="E3918" t="s">
        <v>361</v>
      </c>
      <c r="F3918">
        <v>2025</v>
      </c>
    </row>
    <row r="3919" spans="1:6" x14ac:dyDescent="0.3">
      <c r="A3919" t="s">
        <v>371</v>
      </c>
      <c r="B3919" t="str">
        <v>Presupuesto para la implementación del Sistema de Gestión Ambiental</v>
      </c>
      <c r="C3919">
        <v>0</v>
      </c>
      <c r="D3919" t="str">
        <f t="shared" si="66"/>
        <v>1</v>
      </c>
      <c r="E3919" t="s">
        <v>361</v>
      </c>
      <c r="F3919">
        <v>2025</v>
      </c>
    </row>
    <row r="3920" spans="1:6" x14ac:dyDescent="0.3">
      <c r="A3920" t="s">
        <v>371</v>
      </c>
      <c r="B3920" t="str">
        <v>Matriz de comunicaciones externas</v>
      </c>
      <c r="C3920">
        <v>0</v>
      </c>
      <c r="D3920" t="str">
        <f t="shared" si="66"/>
        <v>1</v>
      </c>
      <c r="E3920" t="s">
        <v>361</v>
      </c>
      <c r="F3920">
        <v>2025</v>
      </c>
    </row>
    <row r="3921" spans="1:6" x14ac:dyDescent="0.3">
      <c r="A3921" t="s">
        <v>371</v>
      </c>
      <c r="B3921" t="str">
        <v xml:space="preserve">Aforo de residuos ordinarios </v>
      </c>
      <c r="C3921">
        <v>0</v>
      </c>
      <c r="D3921" t="str">
        <f t="shared" si="66"/>
        <v>1</v>
      </c>
      <c r="E3921" t="s">
        <v>361</v>
      </c>
      <c r="F3921">
        <v>2025</v>
      </c>
    </row>
    <row r="3922" spans="1:6" x14ac:dyDescent="0.3">
      <c r="A3922" t="s">
        <v>371</v>
      </c>
      <c r="B3922" t="str">
        <v>Recolección de residuos aprovechables (SGA-PM-01-RG-02 Venta de material reciclable y/o donación)</v>
      </c>
      <c r="C3922">
        <v>1</v>
      </c>
      <c r="D3922" t="str">
        <f t="shared" si="66"/>
        <v>0</v>
      </c>
      <c r="E3922" t="s">
        <v>361</v>
      </c>
      <c r="F3922">
        <v>2025</v>
      </c>
    </row>
    <row r="3923" spans="1:6" x14ac:dyDescent="0.3">
      <c r="A3923" t="s">
        <v>371</v>
      </c>
      <c r="B3923" t="str">
        <v xml:space="preserve">Licencias de empresas de recolección , transporte y disposición de residuos peligrosos </v>
      </c>
      <c r="C3923">
        <v>0</v>
      </c>
      <c r="D3923" t="str">
        <f t="shared" si="66"/>
        <v>1</v>
      </c>
      <c r="E3923" t="s">
        <v>361</v>
      </c>
      <c r="F3923">
        <v>2025</v>
      </c>
    </row>
    <row r="3924" spans="1:6" x14ac:dyDescent="0.3">
      <c r="A3924" t="s">
        <v>371</v>
      </c>
      <c r="B3924" t="str">
        <v>Actualización del registro SGA-PM-01-RG-01 Control de generación y disposición de residuos</v>
      </c>
      <c r="C3924">
        <v>1</v>
      </c>
      <c r="D3924" t="str">
        <f t="shared" si="66"/>
        <v>0</v>
      </c>
      <c r="E3924" t="s">
        <v>361</v>
      </c>
      <c r="F3924">
        <v>2025</v>
      </c>
    </row>
    <row r="3925" spans="1:6" x14ac:dyDescent="0.3">
      <c r="A3925" t="s">
        <v>371</v>
      </c>
      <c r="B3925" t="str">
        <v xml:space="preserve">Licencias y certificados de disposición final de los talleres que realizan mantenimiento a los vehiculos </v>
      </c>
      <c r="C3925">
        <v>0</v>
      </c>
      <c r="D3925" t="str">
        <f t="shared" si="66"/>
        <v>1</v>
      </c>
      <c r="E3925" t="s">
        <v>361</v>
      </c>
      <c r="F3925">
        <v>2025</v>
      </c>
    </row>
    <row r="3926" spans="1:6" x14ac:dyDescent="0.3">
      <c r="A3926" t="s">
        <v>371</v>
      </c>
      <c r="B3926" t="str">
        <v>Control de plagas (roedores)</v>
      </c>
      <c r="C3926">
        <v>0</v>
      </c>
      <c r="D3926" t="str">
        <f t="shared" si="66"/>
        <v>1</v>
      </c>
      <c r="E3926" t="s">
        <v>361</v>
      </c>
      <c r="F3926">
        <v>2025</v>
      </c>
    </row>
    <row r="3927" spans="1:6" x14ac:dyDescent="0.3">
      <c r="A3927" t="s">
        <v>371</v>
      </c>
      <c r="B3927" t="str">
        <v>Fumigación general (Vectores)</v>
      </c>
      <c r="C3927">
        <v>0</v>
      </c>
      <c r="D3927" t="str">
        <f t="shared" si="66"/>
        <v>1</v>
      </c>
      <c r="E3927" t="s">
        <v>361</v>
      </c>
      <c r="F3927">
        <v>2025</v>
      </c>
    </row>
    <row r="3928" spans="1:6" x14ac:dyDescent="0.3">
      <c r="A3928" t="s">
        <v>371</v>
      </c>
      <c r="B3928" t="str">
        <v>Lavado de tanques</v>
      </c>
      <c r="C3928">
        <v>0</v>
      </c>
      <c r="D3928" t="str">
        <f t="shared" ref="D3928:D3983" si="67">IF(C3928=1,"0","1")</f>
        <v>1</v>
      </c>
      <c r="E3928" t="s">
        <v>361</v>
      </c>
      <c r="F3928">
        <v>2025</v>
      </c>
    </row>
    <row r="3929" spans="1:6" x14ac:dyDescent="0.3">
      <c r="A3929" t="s">
        <v>371</v>
      </c>
      <c r="B3929" t="str">
        <v>Análisis e informe de agua potable (Laboratorio acreditado por el IDEAM)</v>
      </c>
      <c r="C3929">
        <v>0</v>
      </c>
      <c r="D3929" t="str">
        <f t="shared" si="67"/>
        <v>1</v>
      </c>
      <c r="E3929" t="s">
        <v>361</v>
      </c>
      <c r="F3929">
        <v>2025</v>
      </c>
    </row>
    <row r="3930" spans="1:6" x14ac:dyDescent="0.3">
      <c r="A3930" t="s">
        <v>371</v>
      </c>
      <c r="B3930" t="str">
        <v>Mantenimiento de los filtros de agua de las instalaciones de la sede</v>
      </c>
      <c r="C3930">
        <v>0</v>
      </c>
      <c r="D3930" t="str">
        <f t="shared" si="67"/>
        <v>1</v>
      </c>
      <c r="E3930" t="s">
        <v>361</v>
      </c>
      <c r="F3930">
        <v>2025</v>
      </c>
    </row>
    <row r="3931" spans="1:6" x14ac:dyDescent="0.3">
      <c r="A3931" t="s">
        <v>371</v>
      </c>
      <c r="B3931" t="str">
        <v>Proyectos para la disminuación del impacto ambiental</v>
      </c>
      <c r="C3931">
        <v>0</v>
      </c>
      <c r="D3931" t="str">
        <f t="shared" si="67"/>
        <v>1</v>
      </c>
      <c r="E3931" t="s">
        <v>361</v>
      </c>
      <c r="F3931">
        <v>2025</v>
      </c>
    </row>
    <row r="3932" spans="1:6" x14ac:dyDescent="0.3">
      <c r="A3932" t="s">
        <v>371</v>
      </c>
      <c r="B3932" t="str">
        <v>Campañas de toma de conciencia en el contrato</v>
      </c>
      <c r="C3932">
        <v>0</v>
      </c>
      <c r="D3932" t="str">
        <f t="shared" si="67"/>
        <v>1</v>
      </c>
      <c r="E3932" t="s">
        <v>361</v>
      </c>
      <c r="F3932">
        <v>2025</v>
      </c>
    </row>
    <row r="3933" spans="1:6" x14ac:dyDescent="0.3">
      <c r="A3933" t="s">
        <v>371</v>
      </c>
      <c r="B3933" t="str">
        <v>Charlas o divulgaciones en temas ambientales</v>
      </c>
      <c r="C3933">
        <v>1</v>
      </c>
      <c r="D3933" t="str">
        <f t="shared" si="67"/>
        <v>0</v>
      </c>
      <c r="E3933" t="s">
        <v>361</v>
      </c>
      <c r="F3933">
        <v>2025</v>
      </c>
    </row>
    <row r="3934" spans="1:6" x14ac:dyDescent="0.3">
      <c r="A3934" t="s">
        <v>371</v>
      </c>
      <c r="B3934" t="str">
        <v>Verificación de las revisiones tecnicomecanica de los vehiculos</v>
      </c>
      <c r="C3934">
        <v>1</v>
      </c>
      <c r="D3934" t="str">
        <f t="shared" si="67"/>
        <v>0</v>
      </c>
      <c r="E3934" t="s">
        <v>361</v>
      </c>
      <c r="F3934">
        <v>2025</v>
      </c>
    </row>
    <row r="3935" spans="1:6" x14ac:dyDescent="0.3">
      <c r="A3935" t="s">
        <v>371</v>
      </c>
      <c r="B3935" t="str">
        <v>Verificaciones de las revisiones tecnicomecanicas de las motos</v>
      </c>
      <c r="C3935">
        <v>1</v>
      </c>
      <c r="D3935" t="str">
        <f t="shared" si="67"/>
        <v>0</v>
      </c>
      <c r="E3935" t="s">
        <v>361</v>
      </c>
      <c r="F3935">
        <v>2025</v>
      </c>
    </row>
    <row r="3936" spans="1:6" x14ac:dyDescent="0.3">
      <c r="A3936" t="s">
        <v>371</v>
      </c>
      <c r="B3936" t="str">
        <v>Revisión de la información en la plataforma CAMPRO</v>
      </c>
      <c r="C3936">
        <v>1</v>
      </c>
      <c r="D3936" t="str">
        <f t="shared" si="67"/>
        <v>0</v>
      </c>
      <c r="E3936" t="s">
        <v>361</v>
      </c>
      <c r="F3936">
        <v>2025</v>
      </c>
    </row>
    <row r="3937" spans="1:6" x14ac:dyDescent="0.3">
      <c r="A3937" t="s">
        <v>371</v>
      </c>
      <c r="B3937" t="str">
        <v>Certificación ambiental para la habilitación de centros de diagnostico automotor - CDA</v>
      </c>
      <c r="C3937">
        <v>0</v>
      </c>
      <c r="D3937" t="str">
        <f t="shared" si="67"/>
        <v>1</v>
      </c>
      <c r="E3937" t="s">
        <v>361</v>
      </c>
      <c r="F3937">
        <v>2025</v>
      </c>
    </row>
    <row r="3938" spans="1:6" x14ac:dyDescent="0.3">
      <c r="A3938" t="s">
        <v>371</v>
      </c>
      <c r="B3938" t="str">
        <v>Combustibles</v>
      </c>
      <c r="C3938">
        <v>1</v>
      </c>
      <c r="D3938" t="str">
        <f t="shared" si="67"/>
        <v>0</v>
      </c>
      <c r="E3938" t="s">
        <v>361</v>
      </c>
      <c r="F3938">
        <v>2025</v>
      </c>
    </row>
    <row r="3939" spans="1:6" x14ac:dyDescent="0.3">
      <c r="A3939" t="s">
        <v>371</v>
      </c>
      <c r="B3939" t="str">
        <v>SSL-PM-02-RG-01 Matriz de Identificación sustancia quimica</v>
      </c>
      <c r="C3939">
        <v>0</v>
      </c>
      <c r="D3939" t="str">
        <f t="shared" si="67"/>
        <v>1</v>
      </c>
      <c r="E3939" t="s">
        <v>361</v>
      </c>
      <c r="F3939">
        <v>2025</v>
      </c>
    </row>
    <row r="3940" spans="1:6" x14ac:dyDescent="0.3">
      <c r="A3940" t="s">
        <v>371</v>
      </c>
      <c r="B3940" t="str">
        <v>Matriz de compatibilidad de acuerdo a las sustancias quimicas que se manejan</v>
      </c>
      <c r="C3940">
        <v>0</v>
      </c>
      <c r="D3940" t="str">
        <f t="shared" si="67"/>
        <v>1</v>
      </c>
      <c r="E3940" t="s">
        <v>361</v>
      </c>
      <c r="F3940">
        <v>2025</v>
      </c>
    </row>
    <row r="3941" spans="1:6" x14ac:dyDescent="0.3">
      <c r="A3941" t="s">
        <v>371</v>
      </c>
      <c r="B3941" t="str">
        <v>Verificación del almacenamiento de las sustancias quimicas de acuerdo al Sistema Globalmente Armonizado (Registro fotografico)</v>
      </c>
      <c r="C3941">
        <v>0</v>
      </c>
      <c r="D3941" t="str">
        <f t="shared" si="67"/>
        <v>1</v>
      </c>
      <c r="E3941" t="s">
        <v>361</v>
      </c>
      <c r="F3941">
        <v>2025</v>
      </c>
    </row>
    <row r="3942" spans="1:6" x14ac:dyDescent="0.3">
      <c r="A3942" t="s">
        <v>371</v>
      </c>
      <c r="B3942" t="str">
        <v>SSL-PM-02-RG-02 Etiquetado de las sustancias quimicas en la sede del proyecto (Servicios generales, almacen, TI, entre otras). (Registro fotografico)</v>
      </c>
      <c r="C3942">
        <v>0</v>
      </c>
      <c r="D3942" t="str">
        <f t="shared" si="67"/>
        <v>1</v>
      </c>
      <c r="E3942" t="s">
        <v>361</v>
      </c>
      <c r="F3942">
        <v>2025</v>
      </c>
    </row>
    <row r="3943" spans="1:6" x14ac:dyDescent="0.3">
      <c r="A3943" t="s">
        <v>371</v>
      </c>
      <c r="B3943" t="str">
        <v>Fichas de seguridad que se utilizan en el proyecto (Resolución 773 de 2021 - Decreto 1496 del 2018  y que cumplan de acuerdo a la NTC 4435)</v>
      </c>
      <c r="C3943">
        <v>0</v>
      </c>
      <c r="D3943" t="str">
        <f t="shared" si="67"/>
        <v>1</v>
      </c>
      <c r="E3943" t="s">
        <v>361</v>
      </c>
      <c r="F3943">
        <v>2025</v>
      </c>
    </row>
    <row r="3944" spans="1:6" x14ac:dyDescent="0.3">
      <c r="A3944" t="s">
        <v>371</v>
      </c>
      <c r="B3944" t="str">
        <v xml:space="preserve">SSL-PM-02-RG-02 Etiquetado de las sustancias quimicas en los vehiculos del proyecto  </v>
      </c>
      <c r="C3944">
        <v>0</v>
      </c>
      <c r="D3944" t="str">
        <f t="shared" si="67"/>
        <v>1</v>
      </c>
      <c r="E3944" t="s">
        <v>361</v>
      </c>
      <c r="F3944">
        <v>2025</v>
      </c>
    </row>
    <row r="3945" spans="1:6" x14ac:dyDescent="0.3">
      <c r="A3945" t="s">
        <v>371</v>
      </c>
      <c r="B3945" t="str">
        <v>SSL-PM-02-RG-03 Tarjeta de emergencia (para el transporte de sustancias quimicas)</v>
      </c>
      <c r="C3945">
        <v>0</v>
      </c>
      <c r="D3945" t="str">
        <f t="shared" si="67"/>
        <v>1</v>
      </c>
      <c r="E3945" t="s">
        <v>361</v>
      </c>
      <c r="F3945">
        <v>2025</v>
      </c>
    </row>
    <row r="3946" spans="1:6" x14ac:dyDescent="0.3">
      <c r="A3946" t="s">
        <v>371</v>
      </c>
      <c r="B3946" t="str">
        <v>Cumplimiento al rotulado de los vehiculos que transportan sustancias (Decreto 1609/2002)</v>
      </c>
      <c r="C3946">
        <v>0</v>
      </c>
      <c r="D3946" t="str">
        <f t="shared" si="67"/>
        <v>1</v>
      </c>
      <c r="E3946" t="s">
        <v>361</v>
      </c>
      <c r="F3946">
        <v>2025</v>
      </c>
    </row>
    <row r="3947" spans="1:6" x14ac:dyDescent="0.3">
      <c r="A3947" t="s">
        <v>371</v>
      </c>
      <c r="B3947" t="str">
        <v>SSL-PM-14-RG-05 Guion para el desarrollo del simulacro</v>
      </c>
      <c r="C3947">
        <v>0</v>
      </c>
      <c r="D3947" t="str">
        <f t="shared" si="67"/>
        <v>1</v>
      </c>
      <c r="E3947" t="s">
        <v>361</v>
      </c>
      <c r="F3947">
        <v>2025</v>
      </c>
    </row>
    <row r="3948" spans="1:6" x14ac:dyDescent="0.3">
      <c r="A3948" t="s">
        <v>371</v>
      </c>
      <c r="B3948" t="str">
        <v>SGA-PR-02-RG-03 Informe de simulacro de emergencias ambientales.</v>
      </c>
      <c r="C3948">
        <v>0</v>
      </c>
      <c r="D3948" t="str">
        <f t="shared" si="67"/>
        <v>1</v>
      </c>
      <c r="E3948" t="s">
        <v>361</v>
      </c>
      <c r="F3948">
        <v>2025</v>
      </c>
    </row>
    <row r="3949" spans="1:6" x14ac:dyDescent="0.3">
      <c r="A3949" t="s">
        <v>371</v>
      </c>
      <c r="B3949" t="str">
        <v>Documento donde se establece los PONS aplicables al contrato</v>
      </c>
      <c r="C3949">
        <v>0</v>
      </c>
      <c r="D3949" t="str">
        <f t="shared" si="67"/>
        <v>1</v>
      </c>
      <c r="E3949" t="s">
        <v>361</v>
      </c>
      <c r="F3949">
        <v>2025</v>
      </c>
    </row>
    <row r="3950" spans="1:6" x14ac:dyDescent="0.3">
      <c r="A3950" t="s">
        <v>371</v>
      </c>
      <c r="B3950" t="str">
        <v>SGA-PR-02-RG-02 Investigación de causalidad de emergencias ambientales</v>
      </c>
      <c r="C3950">
        <v>0</v>
      </c>
      <c r="D3950" t="str">
        <f t="shared" si="67"/>
        <v>1</v>
      </c>
      <c r="E3950" t="s">
        <v>361</v>
      </c>
      <c r="F3950">
        <v>2025</v>
      </c>
    </row>
    <row r="3951" spans="1:6" x14ac:dyDescent="0.3">
      <c r="A3951" t="s">
        <v>371</v>
      </c>
      <c r="B3951" t="str">
        <v>SGA-PR-02-RG-04 Base de incidentes ambientales</v>
      </c>
      <c r="C3951">
        <v>0</v>
      </c>
      <c r="D3951" t="str">
        <f t="shared" si="67"/>
        <v>1</v>
      </c>
      <c r="E3951" t="s">
        <v>361</v>
      </c>
      <c r="F3951">
        <v>2025</v>
      </c>
    </row>
    <row r="3952" spans="1:6" x14ac:dyDescent="0.3">
      <c r="A3952" t="s">
        <v>371</v>
      </c>
      <c r="B3952" t="str">
        <v>Reporte de formaciones en AXA</v>
      </c>
      <c r="C3952">
        <v>1</v>
      </c>
      <c r="D3952" t="str">
        <f t="shared" si="67"/>
        <v>0</v>
      </c>
      <c r="E3952" t="s">
        <v>361</v>
      </c>
      <c r="F3952">
        <v>2025</v>
      </c>
    </row>
    <row r="3953" spans="1:6" x14ac:dyDescent="0.3">
      <c r="A3953" t="s">
        <v>371</v>
      </c>
      <c r="B3953" t="str">
        <v>Inspecciones ambiental en terreno</v>
      </c>
      <c r="C3953">
        <v>1</v>
      </c>
      <c r="D3953" t="str">
        <f t="shared" si="67"/>
        <v>0</v>
      </c>
      <c r="E3953" t="s">
        <v>361</v>
      </c>
      <c r="F3953">
        <v>2025</v>
      </c>
    </row>
    <row r="3954" spans="1:6" x14ac:dyDescent="0.3">
      <c r="A3954" t="s">
        <v>371</v>
      </c>
      <c r="B3954" t="str">
        <v>Inspecciones de kit de derrames</v>
      </c>
      <c r="C3954">
        <v>1</v>
      </c>
      <c r="D3954" t="str">
        <f t="shared" si="67"/>
        <v>0</v>
      </c>
      <c r="E3954" t="s">
        <v>361</v>
      </c>
      <c r="F3954">
        <v>2025</v>
      </c>
    </row>
    <row r="3955" spans="1:6" x14ac:dyDescent="0.3">
      <c r="A3955" t="s">
        <v>371</v>
      </c>
      <c r="B3955" t="str">
        <v>Inspecciones localivas ambientales</v>
      </c>
      <c r="C3955">
        <v>1</v>
      </c>
      <c r="D3955" t="str">
        <f t="shared" si="67"/>
        <v>0</v>
      </c>
      <c r="E3955" t="s">
        <v>361</v>
      </c>
      <c r="F3955">
        <v>2025</v>
      </c>
    </row>
    <row r="3956" spans="1:6" x14ac:dyDescent="0.3">
      <c r="A3956" t="s">
        <v>371</v>
      </c>
      <c r="B3956" t="str">
        <v>Informe del desempeño ambiental del contrato (Indicadores, practicas sostenibles, hallazgos, entre otros)</v>
      </c>
      <c r="C3956">
        <v>0</v>
      </c>
      <c r="D3956" t="str">
        <f t="shared" si="67"/>
        <v>1</v>
      </c>
      <c r="E3956" t="s">
        <v>361</v>
      </c>
      <c r="F3956">
        <v>2025</v>
      </c>
    </row>
    <row r="3957" spans="1:6" x14ac:dyDescent="0.3">
      <c r="A3957" t="s">
        <v>371</v>
      </c>
      <c r="B3957" t="str">
        <v>Comunicación del desempeño ambiental a colaboradores</v>
      </c>
      <c r="C3957">
        <v>0</v>
      </c>
      <c r="D3957" t="str">
        <f t="shared" si="67"/>
        <v>1</v>
      </c>
      <c r="E3957" t="s">
        <v>361</v>
      </c>
      <c r="F3957">
        <v>2025</v>
      </c>
    </row>
    <row r="3958" spans="1:6" x14ac:dyDescent="0.3">
      <c r="A3958" t="s">
        <v>371</v>
      </c>
      <c r="B3958" t="str">
        <v>SGA-PL-01-RG-05 Lista de chequeo de cumplimiento ambiental de proveedores (Sustancias quimicas, Saneamiento básico, Residuos peligrosos, RCD, CDA, Estaciones de servicio, Laboratorios - Cromatografia; entre otros)</v>
      </c>
      <c r="C3958">
        <v>0</v>
      </c>
      <c r="D3958" t="str">
        <f t="shared" si="67"/>
        <v>1</v>
      </c>
      <c r="E3958" t="s">
        <v>361</v>
      </c>
      <c r="F3958">
        <v>2025</v>
      </c>
    </row>
    <row r="3959" spans="1:6" x14ac:dyDescent="0.3">
      <c r="A3959" t="s">
        <v>371</v>
      </c>
      <c r="B3959" t="str">
        <v>Soportes del cumplimiento ambiental de cada proveedor</v>
      </c>
      <c r="C3959">
        <v>0</v>
      </c>
      <c r="D3959" t="str">
        <f t="shared" si="67"/>
        <v>1</v>
      </c>
      <c r="E3959" t="s">
        <v>361</v>
      </c>
      <c r="F3959">
        <v>2025</v>
      </c>
    </row>
    <row r="3960" spans="1:6" x14ac:dyDescent="0.3">
      <c r="A3960" t="s">
        <v>371</v>
      </c>
      <c r="B3960" t="str">
        <v>Seguimiento y Control Acciones Correctivas y Oportunidades de Mejora</v>
      </c>
      <c r="C3960">
        <v>0</v>
      </c>
      <c r="D3960" t="str">
        <f t="shared" si="67"/>
        <v>1</v>
      </c>
      <c r="E3960" t="s">
        <v>361</v>
      </c>
      <c r="F3960">
        <v>2025</v>
      </c>
    </row>
    <row r="3961" spans="1:6" x14ac:dyDescent="0.3">
      <c r="A3961" t="s">
        <v>371</v>
      </c>
      <c r="B3961" t="str">
        <v>Evidencias de cierre de hallazgo</v>
      </c>
      <c r="C3961">
        <v>0</v>
      </c>
      <c r="D3961" t="str">
        <f t="shared" si="67"/>
        <v>1</v>
      </c>
      <c r="E3961" t="s">
        <v>361</v>
      </c>
      <c r="F3961">
        <v>2025</v>
      </c>
    </row>
    <row r="3962" spans="1:6" x14ac:dyDescent="0.3">
      <c r="A3962" t="s">
        <v>371</v>
      </c>
      <c r="B3962" t="str">
        <v>Residuos</v>
      </c>
      <c r="C3962">
        <v>1</v>
      </c>
      <c r="D3962" t="str">
        <f t="shared" si="67"/>
        <v>0</v>
      </c>
      <c r="E3962" t="s">
        <v>361</v>
      </c>
      <c r="F3962">
        <v>2025</v>
      </c>
    </row>
    <row r="3963" spans="1:6" x14ac:dyDescent="0.3">
      <c r="A3963" t="s">
        <v>371</v>
      </c>
      <c r="B3963" t="str">
        <v>Emisiones y combustible</v>
      </c>
      <c r="C3963">
        <v>1</v>
      </c>
      <c r="D3963" t="str">
        <f t="shared" si="67"/>
        <v>0</v>
      </c>
      <c r="E3963" t="s">
        <v>361</v>
      </c>
      <c r="F3963">
        <v>2025</v>
      </c>
    </row>
    <row r="3964" spans="1:6" x14ac:dyDescent="0.3">
      <c r="A3964" t="s">
        <v>371</v>
      </c>
      <c r="B3964" t="str">
        <v>Inspecciones</v>
      </c>
      <c r="C3964">
        <v>1</v>
      </c>
      <c r="D3964" t="str">
        <f t="shared" si="67"/>
        <v>0</v>
      </c>
      <c r="E3964" t="s">
        <v>361</v>
      </c>
      <c r="F3964">
        <v>2025</v>
      </c>
    </row>
    <row r="3965" spans="1:6" x14ac:dyDescent="0.3">
      <c r="A3965" t="s">
        <v>371</v>
      </c>
      <c r="B3965" t="str">
        <v>Practicas</v>
      </c>
      <c r="C3965">
        <v>0</v>
      </c>
      <c r="D3965" t="str">
        <f t="shared" si="67"/>
        <v>1</v>
      </c>
      <c r="E3965" t="s">
        <v>361</v>
      </c>
      <c r="F3965">
        <v>2025</v>
      </c>
    </row>
    <row r="3966" spans="1:6" x14ac:dyDescent="0.3">
      <c r="A3966" t="s">
        <v>371</v>
      </c>
      <c r="B3966" t="str">
        <v>Formaciones</v>
      </c>
      <c r="C3966">
        <v>1</v>
      </c>
      <c r="D3966" t="str">
        <f t="shared" si="67"/>
        <v>0</v>
      </c>
      <c r="E3966" t="s">
        <v>361</v>
      </c>
      <c r="F3966">
        <v>2025</v>
      </c>
    </row>
    <row r="3967" spans="1:6" x14ac:dyDescent="0.3">
      <c r="A3967" t="s">
        <v>371</v>
      </c>
      <c r="B3967" t="str" cm="1">
        <f t="array" ref="B3967:B4019">SPOT1!C9:C61</f>
        <v>SIG-MG-01-RG-02 Matriz DOFA</v>
      </c>
      <c r="C3967" cm="1">
        <f t="array" ref="C3967:C4019">SPOT1!L9:L61</f>
        <v>0</v>
      </c>
      <c r="D3967" t="str">
        <f t="shared" si="67"/>
        <v>1</v>
      </c>
      <c r="E3967" t="s">
        <v>362</v>
      </c>
      <c r="F3967">
        <v>2025</v>
      </c>
    </row>
    <row r="3968" spans="1:6" x14ac:dyDescent="0.3">
      <c r="A3968" t="s">
        <v>371</v>
      </c>
      <c r="B3968" t="str">
        <v>Matriz de partes interesadas</v>
      </c>
      <c r="C3968">
        <v>0</v>
      </c>
      <c r="D3968" t="str">
        <f t="shared" si="67"/>
        <v>1</v>
      </c>
      <c r="E3968" t="s">
        <v>362</v>
      </c>
      <c r="F3968">
        <v>2025</v>
      </c>
    </row>
    <row r="3969" spans="1:6" x14ac:dyDescent="0.3">
      <c r="A3969" t="s">
        <v>371</v>
      </c>
      <c r="B3969" t="str">
        <v>Matriz de riesgos y oportunidades</v>
      </c>
      <c r="C3969">
        <v>0</v>
      </c>
      <c r="D3969" t="str">
        <f t="shared" si="67"/>
        <v>1</v>
      </c>
      <c r="E3969" t="s">
        <v>362</v>
      </c>
      <c r="F3969">
        <v>2025</v>
      </c>
    </row>
    <row r="3970" spans="1:6" x14ac:dyDescent="0.3">
      <c r="A3970" t="s">
        <v>371</v>
      </c>
      <c r="B3970" t="str">
        <v>Matriz de identificación de aspectos e impactos ambientales</v>
      </c>
      <c r="C3970">
        <v>0</v>
      </c>
      <c r="D3970" t="str">
        <f t="shared" si="67"/>
        <v>1</v>
      </c>
      <c r="E3970" t="s">
        <v>362</v>
      </c>
      <c r="F3970">
        <v>2025</v>
      </c>
    </row>
    <row r="3971" spans="1:6" x14ac:dyDescent="0.3">
      <c r="A3971" t="s">
        <v>371</v>
      </c>
      <c r="B3971" t="str">
        <v>Divulgación de la Matriz de identificación de aspectos e impactos ambientales</v>
      </c>
      <c r="C3971">
        <v>0</v>
      </c>
      <c r="D3971" t="str">
        <f t="shared" si="67"/>
        <v>1</v>
      </c>
      <c r="E3971" t="s">
        <v>362</v>
      </c>
      <c r="F3971">
        <v>2025</v>
      </c>
    </row>
    <row r="3972" spans="1:6" x14ac:dyDescent="0.3">
      <c r="A3972" t="s">
        <v>371</v>
      </c>
      <c r="B3972" t="str">
        <v>Presupuesto para la implementación del Sistema de Gestión Ambiental</v>
      </c>
      <c r="C3972">
        <v>0</v>
      </c>
      <c r="D3972" t="str">
        <f t="shared" si="67"/>
        <v>1</v>
      </c>
      <c r="E3972" t="s">
        <v>362</v>
      </c>
      <c r="F3972">
        <v>2025</v>
      </c>
    </row>
    <row r="3973" spans="1:6" x14ac:dyDescent="0.3">
      <c r="A3973" t="s">
        <v>371</v>
      </c>
      <c r="B3973" t="str">
        <v>Matriz de comunicaciones externas</v>
      </c>
      <c r="C3973">
        <v>0</v>
      </c>
      <c r="D3973" t="str">
        <f t="shared" si="67"/>
        <v>1</v>
      </c>
      <c r="E3973" t="s">
        <v>362</v>
      </c>
      <c r="F3973">
        <v>2025</v>
      </c>
    </row>
    <row r="3974" spans="1:6" x14ac:dyDescent="0.3">
      <c r="A3974" t="s">
        <v>371</v>
      </c>
      <c r="B3974" t="str">
        <v xml:space="preserve">Aforo de residuos ordinarios </v>
      </c>
      <c r="C3974">
        <v>0</v>
      </c>
      <c r="D3974" t="str">
        <f t="shared" si="67"/>
        <v>1</v>
      </c>
      <c r="E3974" t="s">
        <v>362</v>
      </c>
      <c r="F3974">
        <v>2025</v>
      </c>
    </row>
    <row r="3975" spans="1:6" x14ac:dyDescent="0.3">
      <c r="A3975" t="s">
        <v>371</v>
      </c>
      <c r="B3975" t="str">
        <v>Recolección de residuos aprovechables (SGA-PM-01-RG-02 Venta de material reciclable y/o donación)</v>
      </c>
      <c r="C3975">
        <v>0</v>
      </c>
      <c r="D3975" t="str">
        <f t="shared" si="67"/>
        <v>1</v>
      </c>
      <c r="E3975" t="s">
        <v>362</v>
      </c>
      <c r="F3975">
        <v>2025</v>
      </c>
    </row>
    <row r="3976" spans="1:6" x14ac:dyDescent="0.3">
      <c r="A3976" t="s">
        <v>371</v>
      </c>
      <c r="B3976" t="str">
        <v xml:space="preserve">Licencias de empresas de recolección , transporte y disposición de residuos peligrosos </v>
      </c>
      <c r="C3976">
        <v>0</v>
      </c>
      <c r="D3976" t="str">
        <f t="shared" si="67"/>
        <v>1</v>
      </c>
      <c r="E3976" t="s">
        <v>362</v>
      </c>
      <c r="F3976">
        <v>2025</v>
      </c>
    </row>
    <row r="3977" spans="1:6" x14ac:dyDescent="0.3">
      <c r="A3977" t="s">
        <v>371</v>
      </c>
      <c r="B3977" t="str">
        <v>Actualización del registro SGA-PM-01-RG-01 Control de generación y disposición de residuos</v>
      </c>
      <c r="C3977">
        <v>0</v>
      </c>
      <c r="D3977" t="str">
        <f t="shared" si="67"/>
        <v>1</v>
      </c>
      <c r="E3977" t="s">
        <v>362</v>
      </c>
      <c r="F3977">
        <v>2025</v>
      </c>
    </row>
    <row r="3978" spans="1:6" x14ac:dyDescent="0.3">
      <c r="A3978" t="s">
        <v>371</v>
      </c>
      <c r="B3978" t="str">
        <v xml:space="preserve">Licencias y certificados de disposición final de los talleres que realizan mantenimiento a los vehiculos </v>
      </c>
      <c r="C3978">
        <v>0</v>
      </c>
      <c r="D3978" t="str">
        <f t="shared" si="67"/>
        <v>1</v>
      </c>
      <c r="E3978" t="s">
        <v>362</v>
      </c>
      <c r="F3978">
        <v>2025</v>
      </c>
    </row>
    <row r="3979" spans="1:6" x14ac:dyDescent="0.3">
      <c r="A3979" t="s">
        <v>371</v>
      </c>
      <c r="B3979" t="str">
        <v>Control de plagas (roedores)</v>
      </c>
      <c r="C3979">
        <v>0</v>
      </c>
      <c r="D3979" t="str">
        <f t="shared" si="67"/>
        <v>1</v>
      </c>
      <c r="E3979" t="s">
        <v>362</v>
      </c>
      <c r="F3979">
        <v>2025</v>
      </c>
    </row>
    <row r="3980" spans="1:6" x14ac:dyDescent="0.3">
      <c r="A3980" t="s">
        <v>371</v>
      </c>
      <c r="B3980" t="str">
        <v>Fumigación general (Vectores)</v>
      </c>
      <c r="C3980">
        <v>0</v>
      </c>
      <c r="D3980" t="str">
        <f t="shared" si="67"/>
        <v>1</v>
      </c>
      <c r="E3980" t="s">
        <v>362</v>
      </c>
      <c r="F3980">
        <v>2025</v>
      </c>
    </row>
    <row r="3981" spans="1:6" x14ac:dyDescent="0.3">
      <c r="A3981" t="s">
        <v>371</v>
      </c>
      <c r="B3981" t="str">
        <v>Lavado de tanques</v>
      </c>
      <c r="C3981">
        <v>0</v>
      </c>
      <c r="D3981" t="str">
        <f t="shared" si="67"/>
        <v>1</v>
      </c>
      <c r="E3981" t="s">
        <v>362</v>
      </c>
      <c r="F3981">
        <v>2025</v>
      </c>
    </row>
    <row r="3982" spans="1:6" x14ac:dyDescent="0.3">
      <c r="A3982" t="s">
        <v>371</v>
      </c>
      <c r="B3982" t="str">
        <v>Análisis e informe de agua potable (Laboratorio acreditado por el IDEAM)</v>
      </c>
      <c r="C3982">
        <v>0</v>
      </c>
      <c r="D3982" t="str">
        <f t="shared" si="67"/>
        <v>1</v>
      </c>
      <c r="E3982" t="s">
        <v>362</v>
      </c>
      <c r="F3982">
        <v>2025</v>
      </c>
    </row>
    <row r="3983" spans="1:6" x14ac:dyDescent="0.3">
      <c r="A3983" t="s">
        <v>371</v>
      </c>
      <c r="B3983" t="str">
        <v>Mantenimiento de los filtros de agua de las instalaciones de la sede</v>
      </c>
      <c r="C3983">
        <v>0</v>
      </c>
      <c r="D3983" t="str">
        <f t="shared" si="67"/>
        <v>1</v>
      </c>
      <c r="E3983" t="s">
        <v>362</v>
      </c>
      <c r="F3983">
        <v>2025</v>
      </c>
    </row>
    <row r="3984" spans="1:6" x14ac:dyDescent="0.3">
      <c r="A3984" t="s">
        <v>371</v>
      </c>
      <c r="B3984" t="str">
        <v>Proyectos para la disminuación del impacto ambiental</v>
      </c>
      <c r="C3984">
        <v>0</v>
      </c>
      <c r="D3984" t="str">
        <f t="shared" ref="D3984:D4039" si="68">IF(C3984=1,"0","1")</f>
        <v>1</v>
      </c>
      <c r="E3984" t="s">
        <v>362</v>
      </c>
      <c r="F3984">
        <v>2025</v>
      </c>
    </row>
    <row r="3985" spans="1:6" x14ac:dyDescent="0.3">
      <c r="A3985" t="s">
        <v>371</v>
      </c>
      <c r="B3985" t="str">
        <v>Campañas de toma de conciencia en el contrato</v>
      </c>
      <c r="C3985">
        <v>0</v>
      </c>
      <c r="D3985" t="str">
        <f t="shared" si="68"/>
        <v>1</v>
      </c>
      <c r="E3985" t="s">
        <v>362</v>
      </c>
      <c r="F3985">
        <v>2025</v>
      </c>
    </row>
    <row r="3986" spans="1:6" x14ac:dyDescent="0.3">
      <c r="A3986" t="s">
        <v>371</v>
      </c>
      <c r="B3986" t="str">
        <v>Charlas o divulgaciones en temas ambientales</v>
      </c>
      <c r="C3986">
        <v>1</v>
      </c>
      <c r="D3986" t="str">
        <f t="shared" si="68"/>
        <v>0</v>
      </c>
      <c r="E3986" t="s">
        <v>362</v>
      </c>
      <c r="F3986">
        <v>2025</v>
      </c>
    </row>
    <row r="3987" spans="1:6" x14ac:dyDescent="0.3">
      <c r="A3987" t="s">
        <v>371</v>
      </c>
      <c r="B3987" t="str">
        <v>Verificación de las revisiones tecnicomecanica de los vehiculos</v>
      </c>
      <c r="C3987">
        <v>1</v>
      </c>
      <c r="D3987" t="str">
        <f t="shared" si="68"/>
        <v>0</v>
      </c>
      <c r="E3987" t="s">
        <v>362</v>
      </c>
      <c r="F3987">
        <v>2025</v>
      </c>
    </row>
    <row r="3988" spans="1:6" x14ac:dyDescent="0.3">
      <c r="A3988" t="s">
        <v>371</v>
      </c>
      <c r="B3988" t="str">
        <v>Verificaciones de las revisiones tecnicomecanicas de las motos</v>
      </c>
      <c r="C3988">
        <v>1</v>
      </c>
      <c r="D3988" t="str">
        <f t="shared" si="68"/>
        <v>0</v>
      </c>
      <c r="E3988" t="s">
        <v>362</v>
      </c>
      <c r="F3988">
        <v>2025</v>
      </c>
    </row>
    <row r="3989" spans="1:6" x14ac:dyDescent="0.3">
      <c r="A3989" t="s">
        <v>371</v>
      </c>
      <c r="B3989" t="str">
        <v>Revisión de la información en la plataforma CAMPRO</v>
      </c>
      <c r="C3989">
        <v>1</v>
      </c>
      <c r="D3989" t="str">
        <f t="shared" si="68"/>
        <v>0</v>
      </c>
      <c r="E3989" t="s">
        <v>362</v>
      </c>
      <c r="F3989">
        <v>2025</v>
      </c>
    </row>
    <row r="3990" spans="1:6" x14ac:dyDescent="0.3">
      <c r="A3990" t="s">
        <v>371</v>
      </c>
      <c r="B3990" t="str">
        <v>Certificación ambiental para la habilitación de centros de diagnostico automotor - CDA</v>
      </c>
      <c r="C3990">
        <v>0</v>
      </c>
      <c r="D3990" t="str">
        <f t="shared" si="68"/>
        <v>1</v>
      </c>
      <c r="E3990" t="s">
        <v>362</v>
      </c>
      <c r="F3990">
        <v>2025</v>
      </c>
    </row>
    <row r="3991" spans="1:6" x14ac:dyDescent="0.3">
      <c r="A3991" t="s">
        <v>371</v>
      </c>
      <c r="B3991" t="str">
        <v>Combustibles</v>
      </c>
      <c r="C3991">
        <v>1</v>
      </c>
      <c r="D3991" t="str">
        <f t="shared" si="68"/>
        <v>0</v>
      </c>
      <c r="E3991" t="s">
        <v>362</v>
      </c>
      <c r="F3991">
        <v>2025</v>
      </c>
    </row>
    <row r="3992" spans="1:6" x14ac:dyDescent="0.3">
      <c r="A3992" t="s">
        <v>371</v>
      </c>
      <c r="B3992" t="str">
        <v>SSL-PM-02-RG-01 Matriz de Identificación sustancia quimica</v>
      </c>
      <c r="C3992">
        <v>0</v>
      </c>
      <c r="D3992" t="str">
        <f t="shared" si="68"/>
        <v>1</v>
      </c>
      <c r="E3992" t="s">
        <v>362</v>
      </c>
      <c r="F3992">
        <v>2025</v>
      </c>
    </row>
    <row r="3993" spans="1:6" x14ac:dyDescent="0.3">
      <c r="A3993" t="s">
        <v>371</v>
      </c>
      <c r="B3993" t="str">
        <v>Matriz de compatibilidad de acuerdo a las sustancias quimicas que se manejan</v>
      </c>
      <c r="C3993">
        <v>0</v>
      </c>
      <c r="D3993" t="str">
        <f t="shared" si="68"/>
        <v>1</v>
      </c>
      <c r="E3993" t="s">
        <v>362</v>
      </c>
      <c r="F3993">
        <v>2025</v>
      </c>
    </row>
    <row r="3994" spans="1:6" x14ac:dyDescent="0.3">
      <c r="A3994" t="s">
        <v>371</v>
      </c>
      <c r="B3994" t="str">
        <v>Verificación del almacenamiento de las sustancias quimicas de acuerdo al Sistema Globalmente Armonizado (Registro fotografico)</v>
      </c>
      <c r="C3994">
        <v>0</v>
      </c>
      <c r="D3994" t="str">
        <f t="shared" si="68"/>
        <v>1</v>
      </c>
      <c r="E3994" t="s">
        <v>362</v>
      </c>
      <c r="F3994">
        <v>2025</v>
      </c>
    </row>
    <row r="3995" spans="1:6" x14ac:dyDescent="0.3">
      <c r="A3995" t="s">
        <v>371</v>
      </c>
      <c r="B3995" t="str">
        <v>SSL-PM-02-RG-02 Etiquetado de las sustancias quimicas en la sede del proyecto (Servicios generales, almacen, TI, entre otras). (Registro fotografico)</v>
      </c>
      <c r="C3995">
        <v>0</v>
      </c>
      <c r="D3995" t="str">
        <f t="shared" si="68"/>
        <v>1</v>
      </c>
      <c r="E3995" t="s">
        <v>362</v>
      </c>
      <c r="F3995">
        <v>2025</v>
      </c>
    </row>
    <row r="3996" spans="1:6" x14ac:dyDescent="0.3">
      <c r="A3996" t="s">
        <v>371</v>
      </c>
      <c r="B3996" t="str">
        <v>Fichas de seguridad que se utilizan en el proyecto (Resolución 773 de 2021 - Decreto 1496 del 2018  y que cumplan de acuerdo a la NTC 4435)</v>
      </c>
      <c r="C3996">
        <v>0</v>
      </c>
      <c r="D3996" t="str">
        <f t="shared" si="68"/>
        <v>1</v>
      </c>
      <c r="E3996" t="s">
        <v>362</v>
      </c>
      <c r="F3996">
        <v>2025</v>
      </c>
    </row>
    <row r="3997" spans="1:6" x14ac:dyDescent="0.3">
      <c r="A3997" t="s">
        <v>371</v>
      </c>
      <c r="B3997" t="str">
        <v xml:space="preserve">SSL-PM-02-RG-02 Etiquetado de las sustancias quimicas en los vehiculos del proyecto  </v>
      </c>
      <c r="C3997">
        <v>0</v>
      </c>
      <c r="D3997" t="str">
        <f t="shared" si="68"/>
        <v>1</v>
      </c>
      <c r="E3997" t="s">
        <v>362</v>
      </c>
      <c r="F3997">
        <v>2025</v>
      </c>
    </row>
    <row r="3998" spans="1:6" x14ac:dyDescent="0.3">
      <c r="A3998" t="s">
        <v>371</v>
      </c>
      <c r="B3998" t="str">
        <v>SSL-PM-02-RG-03 Tarjeta de emergencia (para el transporte de sustancias quimicas)</v>
      </c>
      <c r="C3998">
        <v>0</v>
      </c>
      <c r="D3998" t="str">
        <f t="shared" si="68"/>
        <v>1</v>
      </c>
      <c r="E3998" t="s">
        <v>362</v>
      </c>
      <c r="F3998">
        <v>2025</v>
      </c>
    </row>
    <row r="3999" spans="1:6" x14ac:dyDescent="0.3">
      <c r="A3999" t="s">
        <v>371</v>
      </c>
      <c r="B3999" t="str">
        <v>Cumplimiento al rotulado de los vehiculos que transportan sustancias (Decreto 1609/2002)</v>
      </c>
      <c r="C3999">
        <v>0</v>
      </c>
      <c r="D3999" t="str">
        <f t="shared" si="68"/>
        <v>1</v>
      </c>
      <c r="E3999" t="s">
        <v>362</v>
      </c>
      <c r="F3999">
        <v>2025</v>
      </c>
    </row>
    <row r="4000" spans="1:6" x14ac:dyDescent="0.3">
      <c r="A4000" t="s">
        <v>371</v>
      </c>
      <c r="B4000" t="str">
        <v>SSL-PM-14-RG-05 Guion para el desarrollo del simulacro</v>
      </c>
      <c r="C4000">
        <v>1</v>
      </c>
      <c r="D4000" t="str">
        <f t="shared" si="68"/>
        <v>0</v>
      </c>
      <c r="E4000" t="s">
        <v>362</v>
      </c>
      <c r="F4000">
        <v>2025</v>
      </c>
    </row>
    <row r="4001" spans="1:6" x14ac:dyDescent="0.3">
      <c r="A4001" t="s">
        <v>371</v>
      </c>
      <c r="B4001" t="str">
        <v>SGA-PR-02-RG-03 Informe de simulacro de emergencias ambientales.</v>
      </c>
      <c r="C4001">
        <v>1</v>
      </c>
      <c r="D4001" t="str">
        <f t="shared" si="68"/>
        <v>0</v>
      </c>
      <c r="E4001" t="s">
        <v>362</v>
      </c>
      <c r="F4001">
        <v>2025</v>
      </c>
    </row>
    <row r="4002" spans="1:6" x14ac:dyDescent="0.3">
      <c r="A4002" t="s">
        <v>371</v>
      </c>
      <c r="B4002" t="str">
        <v>Documento donde se establece los PONS aplicables al contrato</v>
      </c>
      <c r="C4002">
        <v>1</v>
      </c>
      <c r="D4002" t="str">
        <f t="shared" si="68"/>
        <v>0</v>
      </c>
      <c r="E4002" t="s">
        <v>362</v>
      </c>
      <c r="F4002">
        <v>2025</v>
      </c>
    </row>
    <row r="4003" spans="1:6" x14ac:dyDescent="0.3">
      <c r="A4003" t="s">
        <v>371</v>
      </c>
      <c r="B4003" t="str">
        <v>SGA-PR-02-RG-02 Investigación de causalidad de emergencias ambientales</v>
      </c>
      <c r="C4003">
        <v>0</v>
      </c>
      <c r="D4003" t="str">
        <f t="shared" si="68"/>
        <v>1</v>
      </c>
      <c r="E4003" t="s">
        <v>362</v>
      </c>
      <c r="F4003">
        <v>2025</v>
      </c>
    </row>
    <row r="4004" spans="1:6" x14ac:dyDescent="0.3">
      <c r="A4004" t="s">
        <v>371</v>
      </c>
      <c r="B4004" t="str">
        <v>SGA-PR-02-RG-04 Base de incidentes ambientales</v>
      </c>
      <c r="C4004">
        <v>0</v>
      </c>
      <c r="D4004" t="str">
        <f t="shared" si="68"/>
        <v>1</v>
      </c>
      <c r="E4004" t="s">
        <v>362</v>
      </c>
      <c r="F4004">
        <v>2025</v>
      </c>
    </row>
    <row r="4005" spans="1:6" x14ac:dyDescent="0.3">
      <c r="A4005" t="s">
        <v>371</v>
      </c>
      <c r="B4005" t="str">
        <v>Reporte de formaciones en AXA</v>
      </c>
      <c r="C4005">
        <v>1</v>
      </c>
      <c r="D4005" t="str">
        <f t="shared" si="68"/>
        <v>0</v>
      </c>
      <c r="E4005" t="s">
        <v>362</v>
      </c>
      <c r="F4005">
        <v>2025</v>
      </c>
    </row>
    <row r="4006" spans="1:6" x14ac:dyDescent="0.3">
      <c r="A4006" t="s">
        <v>371</v>
      </c>
      <c r="B4006" t="str">
        <v>Inspecciones ambiental en terreno</v>
      </c>
      <c r="C4006">
        <v>1</v>
      </c>
      <c r="D4006" t="str">
        <f t="shared" si="68"/>
        <v>0</v>
      </c>
      <c r="E4006" t="s">
        <v>362</v>
      </c>
      <c r="F4006">
        <v>2025</v>
      </c>
    </row>
    <row r="4007" spans="1:6" x14ac:dyDescent="0.3">
      <c r="A4007" t="s">
        <v>371</v>
      </c>
      <c r="B4007" t="str">
        <v>Inspecciones de kit de derrames</v>
      </c>
      <c r="C4007">
        <v>1</v>
      </c>
      <c r="D4007" t="str">
        <f t="shared" si="68"/>
        <v>0</v>
      </c>
      <c r="E4007" t="s">
        <v>362</v>
      </c>
      <c r="F4007">
        <v>2025</v>
      </c>
    </row>
    <row r="4008" spans="1:6" x14ac:dyDescent="0.3">
      <c r="A4008" t="s">
        <v>371</v>
      </c>
      <c r="B4008" t="str">
        <v>Inspecciones localivas ambientales</v>
      </c>
      <c r="C4008">
        <v>1</v>
      </c>
      <c r="D4008" t="str">
        <f t="shared" si="68"/>
        <v>0</v>
      </c>
      <c r="E4008" t="s">
        <v>362</v>
      </c>
      <c r="F4008">
        <v>2025</v>
      </c>
    </row>
    <row r="4009" spans="1:6" x14ac:dyDescent="0.3">
      <c r="A4009" t="s">
        <v>371</v>
      </c>
      <c r="B4009" t="str">
        <v>Informe del desempeño ambiental del contrato (Indicadores, practicas sostenibles, hallazgos, entre otros)</v>
      </c>
      <c r="C4009">
        <v>0</v>
      </c>
      <c r="D4009" t="str">
        <f t="shared" si="68"/>
        <v>1</v>
      </c>
      <c r="E4009" t="s">
        <v>362</v>
      </c>
      <c r="F4009">
        <v>2025</v>
      </c>
    </row>
    <row r="4010" spans="1:6" x14ac:dyDescent="0.3">
      <c r="A4010" t="s">
        <v>371</v>
      </c>
      <c r="B4010" t="str">
        <v>Comunicación del desempeño ambiental a colaboradores</v>
      </c>
      <c r="C4010">
        <v>0</v>
      </c>
      <c r="D4010" t="str">
        <f t="shared" si="68"/>
        <v>1</v>
      </c>
      <c r="E4010" t="s">
        <v>362</v>
      </c>
      <c r="F4010">
        <v>2025</v>
      </c>
    </row>
    <row r="4011" spans="1:6" x14ac:dyDescent="0.3">
      <c r="A4011" t="s">
        <v>371</v>
      </c>
      <c r="B4011" t="str">
        <v>SGA-PL-01-RG-05 Lista de chequeo de cumplimiento ambiental de proveedores (Sustancias quimicas, Saneamiento básico, Residuos peligrosos, RCD, CDA, Estaciones de servicio, Laboratorios - Cromatografia; entre otros)</v>
      </c>
      <c r="C4011">
        <v>0</v>
      </c>
      <c r="D4011" t="str">
        <f t="shared" si="68"/>
        <v>1</v>
      </c>
      <c r="E4011" t="s">
        <v>362</v>
      </c>
      <c r="F4011">
        <v>2025</v>
      </c>
    </row>
    <row r="4012" spans="1:6" x14ac:dyDescent="0.3">
      <c r="A4012" t="s">
        <v>371</v>
      </c>
      <c r="B4012" t="str">
        <v>Soportes del cumplimiento ambiental de cada proveedor</v>
      </c>
      <c r="C4012">
        <v>0</v>
      </c>
      <c r="D4012" t="str">
        <f t="shared" si="68"/>
        <v>1</v>
      </c>
      <c r="E4012" t="s">
        <v>362</v>
      </c>
      <c r="F4012">
        <v>2025</v>
      </c>
    </row>
    <row r="4013" spans="1:6" x14ac:dyDescent="0.3">
      <c r="A4013" t="s">
        <v>371</v>
      </c>
      <c r="B4013" t="str">
        <v>Seguimiento y Control Acciones Correctivas y Oportunidades de Mejora</v>
      </c>
      <c r="C4013">
        <v>0</v>
      </c>
      <c r="D4013" t="str">
        <f t="shared" si="68"/>
        <v>1</v>
      </c>
      <c r="E4013" t="s">
        <v>362</v>
      </c>
      <c r="F4013">
        <v>2025</v>
      </c>
    </row>
    <row r="4014" spans="1:6" x14ac:dyDescent="0.3">
      <c r="A4014" t="s">
        <v>371</v>
      </c>
      <c r="B4014" t="str">
        <v>Evidencias de cierre de hallazgo</v>
      </c>
      <c r="C4014">
        <v>0</v>
      </c>
      <c r="D4014" t="str">
        <f t="shared" si="68"/>
        <v>1</v>
      </c>
      <c r="E4014" t="s">
        <v>362</v>
      </c>
      <c r="F4014">
        <v>2025</v>
      </c>
    </row>
    <row r="4015" spans="1:6" x14ac:dyDescent="0.3">
      <c r="A4015" t="s">
        <v>371</v>
      </c>
      <c r="B4015" t="str">
        <v>Residuos</v>
      </c>
      <c r="C4015">
        <v>0</v>
      </c>
      <c r="D4015" t="str">
        <f t="shared" si="68"/>
        <v>1</v>
      </c>
      <c r="E4015" t="s">
        <v>362</v>
      </c>
      <c r="F4015">
        <v>2025</v>
      </c>
    </row>
    <row r="4016" spans="1:6" x14ac:dyDescent="0.3">
      <c r="A4016" t="s">
        <v>371</v>
      </c>
      <c r="B4016" t="str">
        <v>Emisiones y combustible</v>
      </c>
      <c r="C4016">
        <v>1</v>
      </c>
      <c r="D4016" t="str">
        <f t="shared" si="68"/>
        <v>0</v>
      </c>
      <c r="E4016" t="s">
        <v>362</v>
      </c>
      <c r="F4016">
        <v>2025</v>
      </c>
    </row>
    <row r="4017" spans="1:6" x14ac:dyDescent="0.3">
      <c r="A4017" t="s">
        <v>371</v>
      </c>
      <c r="B4017" t="str">
        <v>Inspecciones</v>
      </c>
      <c r="C4017">
        <v>1</v>
      </c>
      <c r="D4017" t="str">
        <f t="shared" si="68"/>
        <v>0</v>
      </c>
      <c r="E4017" t="s">
        <v>362</v>
      </c>
      <c r="F4017">
        <v>2025</v>
      </c>
    </row>
    <row r="4018" spans="1:6" x14ac:dyDescent="0.3">
      <c r="A4018" t="s">
        <v>371</v>
      </c>
      <c r="B4018" t="str">
        <v>Practicas</v>
      </c>
      <c r="C4018">
        <v>0</v>
      </c>
      <c r="D4018" t="str">
        <f t="shared" si="68"/>
        <v>1</v>
      </c>
      <c r="E4018" t="s">
        <v>362</v>
      </c>
      <c r="F4018">
        <v>2025</v>
      </c>
    </row>
    <row r="4019" spans="1:6" x14ac:dyDescent="0.3">
      <c r="A4019" t="s">
        <v>371</v>
      </c>
      <c r="B4019" t="str">
        <v>Formaciones</v>
      </c>
      <c r="C4019">
        <v>1</v>
      </c>
      <c r="D4019" t="str">
        <f t="shared" si="68"/>
        <v>0</v>
      </c>
      <c r="E4019" t="s">
        <v>362</v>
      </c>
      <c r="F4019">
        <v>2025</v>
      </c>
    </row>
    <row r="4020" spans="1:6" x14ac:dyDescent="0.3">
      <c r="A4020" t="s">
        <v>371</v>
      </c>
      <c r="B4020" t="str" cm="1">
        <f t="array" ref="B4020:B4072">SPOT1!C9:C61</f>
        <v>SIG-MG-01-RG-02 Matriz DOFA</v>
      </c>
      <c r="C4020" cm="1">
        <f t="array" ref="C4020:C4072">SPOT1!M9:M61</f>
        <v>0</v>
      </c>
      <c r="D4020" t="str">
        <f t="shared" si="68"/>
        <v>1</v>
      </c>
      <c r="E4020" t="s">
        <v>363</v>
      </c>
      <c r="F4020">
        <v>2025</v>
      </c>
    </row>
    <row r="4021" spans="1:6" x14ac:dyDescent="0.3">
      <c r="A4021" t="s">
        <v>371</v>
      </c>
      <c r="B4021" t="str">
        <v>Matriz de partes interesadas</v>
      </c>
      <c r="C4021">
        <v>0</v>
      </c>
      <c r="D4021" t="str">
        <f t="shared" si="68"/>
        <v>1</v>
      </c>
      <c r="E4021" t="s">
        <v>363</v>
      </c>
      <c r="F4021">
        <v>2025</v>
      </c>
    </row>
    <row r="4022" spans="1:6" x14ac:dyDescent="0.3">
      <c r="A4022" t="s">
        <v>371</v>
      </c>
      <c r="B4022" t="str">
        <v>Matriz de riesgos y oportunidades</v>
      </c>
      <c r="C4022">
        <v>0</v>
      </c>
      <c r="D4022" t="str">
        <f t="shared" si="68"/>
        <v>1</v>
      </c>
      <c r="E4022" t="s">
        <v>363</v>
      </c>
      <c r="F4022">
        <v>2025</v>
      </c>
    </row>
    <row r="4023" spans="1:6" x14ac:dyDescent="0.3">
      <c r="A4023" t="s">
        <v>371</v>
      </c>
      <c r="B4023" t="str">
        <v>Matriz de identificación de aspectos e impactos ambientales</v>
      </c>
      <c r="C4023">
        <v>0</v>
      </c>
      <c r="D4023" t="str">
        <f t="shared" si="68"/>
        <v>1</v>
      </c>
      <c r="E4023" t="s">
        <v>363</v>
      </c>
      <c r="F4023">
        <v>2025</v>
      </c>
    </row>
    <row r="4024" spans="1:6" x14ac:dyDescent="0.3">
      <c r="A4024" t="s">
        <v>371</v>
      </c>
      <c r="B4024" t="str">
        <v>Divulgación de la Matriz de identificación de aspectos e impactos ambientales</v>
      </c>
      <c r="C4024">
        <v>0</v>
      </c>
      <c r="D4024" t="str">
        <f t="shared" si="68"/>
        <v>1</v>
      </c>
      <c r="E4024" t="s">
        <v>363</v>
      </c>
      <c r="F4024">
        <v>2025</v>
      </c>
    </row>
    <row r="4025" spans="1:6" x14ac:dyDescent="0.3">
      <c r="A4025" t="s">
        <v>371</v>
      </c>
      <c r="B4025" t="str">
        <v>Presupuesto para la implementación del Sistema de Gestión Ambiental</v>
      </c>
      <c r="C4025">
        <v>0</v>
      </c>
      <c r="D4025" t="str">
        <f t="shared" si="68"/>
        <v>1</v>
      </c>
      <c r="E4025" t="s">
        <v>363</v>
      </c>
      <c r="F4025">
        <v>2025</v>
      </c>
    </row>
    <row r="4026" spans="1:6" x14ac:dyDescent="0.3">
      <c r="A4026" t="s">
        <v>371</v>
      </c>
      <c r="B4026" t="str">
        <v>Matriz de comunicaciones externas</v>
      </c>
      <c r="C4026">
        <v>0</v>
      </c>
      <c r="D4026" t="str">
        <f t="shared" si="68"/>
        <v>1</v>
      </c>
      <c r="E4026" t="s">
        <v>363</v>
      </c>
      <c r="F4026">
        <v>2025</v>
      </c>
    </row>
    <row r="4027" spans="1:6" x14ac:dyDescent="0.3">
      <c r="A4027" t="s">
        <v>371</v>
      </c>
      <c r="B4027" t="str">
        <v xml:space="preserve">Aforo de residuos ordinarios </v>
      </c>
      <c r="C4027">
        <v>0</v>
      </c>
      <c r="D4027" t="str">
        <f t="shared" si="68"/>
        <v>1</v>
      </c>
      <c r="E4027" t="s">
        <v>363</v>
      </c>
      <c r="F4027">
        <v>2025</v>
      </c>
    </row>
    <row r="4028" spans="1:6" x14ac:dyDescent="0.3">
      <c r="A4028" t="s">
        <v>371</v>
      </c>
      <c r="B4028" t="str">
        <v>Recolección de residuos aprovechables (SGA-PM-01-RG-02 Venta de material reciclable y/o donación)</v>
      </c>
      <c r="C4028">
        <v>0</v>
      </c>
      <c r="D4028" t="str">
        <f t="shared" si="68"/>
        <v>1</v>
      </c>
      <c r="E4028" t="s">
        <v>363</v>
      </c>
      <c r="F4028">
        <v>2025</v>
      </c>
    </row>
    <row r="4029" spans="1:6" x14ac:dyDescent="0.3">
      <c r="A4029" t="s">
        <v>371</v>
      </c>
      <c r="B4029" t="str">
        <v xml:space="preserve">Licencias de empresas de recolección , transporte y disposición de residuos peligrosos </v>
      </c>
      <c r="C4029">
        <v>0</v>
      </c>
      <c r="D4029" t="str">
        <f t="shared" si="68"/>
        <v>1</v>
      </c>
      <c r="E4029" t="s">
        <v>363</v>
      </c>
      <c r="F4029">
        <v>2025</v>
      </c>
    </row>
    <row r="4030" spans="1:6" x14ac:dyDescent="0.3">
      <c r="A4030" t="s">
        <v>371</v>
      </c>
      <c r="B4030" t="str">
        <v>Actualización del registro SGA-PM-01-RG-01 Control de generación y disposición de residuos</v>
      </c>
      <c r="C4030">
        <v>0</v>
      </c>
      <c r="D4030" t="str">
        <f t="shared" si="68"/>
        <v>1</v>
      </c>
      <c r="E4030" t="s">
        <v>363</v>
      </c>
      <c r="F4030">
        <v>2025</v>
      </c>
    </row>
    <row r="4031" spans="1:6" x14ac:dyDescent="0.3">
      <c r="A4031" t="s">
        <v>371</v>
      </c>
      <c r="B4031" t="str">
        <v xml:space="preserve">Licencias y certificados de disposición final de los talleres que realizan mantenimiento a los vehiculos </v>
      </c>
      <c r="C4031">
        <v>0</v>
      </c>
      <c r="D4031" t="str">
        <f t="shared" si="68"/>
        <v>1</v>
      </c>
      <c r="E4031" t="s">
        <v>363</v>
      </c>
      <c r="F4031">
        <v>2025</v>
      </c>
    </row>
    <row r="4032" spans="1:6" x14ac:dyDescent="0.3">
      <c r="A4032" t="s">
        <v>371</v>
      </c>
      <c r="B4032" t="str">
        <v>Control de plagas (roedores)</v>
      </c>
      <c r="C4032">
        <v>0</v>
      </c>
      <c r="D4032" t="str">
        <f t="shared" si="68"/>
        <v>1</v>
      </c>
      <c r="E4032" t="s">
        <v>363</v>
      </c>
      <c r="F4032">
        <v>2025</v>
      </c>
    </row>
    <row r="4033" spans="1:6" x14ac:dyDescent="0.3">
      <c r="A4033" t="s">
        <v>371</v>
      </c>
      <c r="B4033" t="str">
        <v>Fumigación general (Vectores)</v>
      </c>
      <c r="C4033">
        <v>0</v>
      </c>
      <c r="D4033" t="str">
        <f t="shared" si="68"/>
        <v>1</v>
      </c>
      <c r="E4033" t="s">
        <v>363</v>
      </c>
      <c r="F4033">
        <v>2025</v>
      </c>
    </row>
    <row r="4034" spans="1:6" x14ac:dyDescent="0.3">
      <c r="A4034" t="s">
        <v>371</v>
      </c>
      <c r="B4034" t="str">
        <v>Lavado de tanques</v>
      </c>
      <c r="C4034">
        <v>0</v>
      </c>
      <c r="D4034" t="str">
        <f t="shared" si="68"/>
        <v>1</v>
      </c>
      <c r="E4034" t="s">
        <v>363</v>
      </c>
      <c r="F4034">
        <v>2025</v>
      </c>
    </row>
    <row r="4035" spans="1:6" x14ac:dyDescent="0.3">
      <c r="A4035" t="s">
        <v>371</v>
      </c>
      <c r="B4035" t="str">
        <v>Análisis e informe de agua potable (Laboratorio acreditado por el IDEAM)</v>
      </c>
      <c r="C4035">
        <v>0</v>
      </c>
      <c r="D4035" t="str">
        <f t="shared" si="68"/>
        <v>1</v>
      </c>
      <c r="E4035" t="s">
        <v>363</v>
      </c>
      <c r="F4035">
        <v>2025</v>
      </c>
    </row>
    <row r="4036" spans="1:6" x14ac:dyDescent="0.3">
      <c r="A4036" t="s">
        <v>371</v>
      </c>
      <c r="B4036" t="str">
        <v>Mantenimiento de los filtros de agua de las instalaciones de la sede</v>
      </c>
      <c r="C4036">
        <v>0</v>
      </c>
      <c r="D4036" t="str">
        <f t="shared" si="68"/>
        <v>1</v>
      </c>
      <c r="E4036" t="s">
        <v>363</v>
      </c>
      <c r="F4036">
        <v>2025</v>
      </c>
    </row>
    <row r="4037" spans="1:6" x14ac:dyDescent="0.3">
      <c r="A4037" t="s">
        <v>371</v>
      </c>
      <c r="B4037" t="str">
        <v>Proyectos para la disminuación del impacto ambiental</v>
      </c>
      <c r="C4037">
        <v>0</v>
      </c>
      <c r="D4037" t="str">
        <f t="shared" si="68"/>
        <v>1</v>
      </c>
      <c r="E4037" t="s">
        <v>363</v>
      </c>
      <c r="F4037">
        <v>2025</v>
      </c>
    </row>
    <row r="4038" spans="1:6" x14ac:dyDescent="0.3">
      <c r="A4038" t="s">
        <v>371</v>
      </c>
      <c r="B4038" t="str">
        <v>Campañas de toma de conciencia en el contrato</v>
      </c>
      <c r="C4038">
        <v>0</v>
      </c>
      <c r="D4038" t="str">
        <f t="shared" si="68"/>
        <v>1</v>
      </c>
      <c r="E4038" t="s">
        <v>363</v>
      </c>
      <c r="F4038">
        <v>2025</v>
      </c>
    </row>
    <row r="4039" spans="1:6" x14ac:dyDescent="0.3">
      <c r="A4039" t="s">
        <v>371</v>
      </c>
      <c r="B4039" t="str">
        <v>Charlas o divulgaciones en temas ambientales</v>
      </c>
      <c r="C4039">
        <v>0</v>
      </c>
      <c r="D4039" t="str">
        <f t="shared" si="68"/>
        <v>1</v>
      </c>
      <c r="E4039" t="s">
        <v>363</v>
      </c>
      <c r="F4039">
        <v>2025</v>
      </c>
    </row>
    <row r="4040" spans="1:6" x14ac:dyDescent="0.3">
      <c r="A4040" t="s">
        <v>371</v>
      </c>
      <c r="B4040" t="str">
        <v>Verificación de las revisiones tecnicomecanica de los vehiculos</v>
      </c>
      <c r="C4040">
        <v>0</v>
      </c>
      <c r="D4040" t="str">
        <f t="shared" ref="D4040:D4095" si="69">IF(C4040=1,"0","1")</f>
        <v>1</v>
      </c>
      <c r="E4040" t="s">
        <v>363</v>
      </c>
      <c r="F4040">
        <v>2025</v>
      </c>
    </row>
    <row r="4041" spans="1:6" x14ac:dyDescent="0.3">
      <c r="A4041" t="s">
        <v>371</v>
      </c>
      <c r="B4041" t="str">
        <v>Verificaciones de las revisiones tecnicomecanicas de las motos</v>
      </c>
      <c r="C4041">
        <v>0</v>
      </c>
      <c r="D4041" t="str">
        <f t="shared" si="69"/>
        <v>1</v>
      </c>
      <c r="E4041" t="s">
        <v>363</v>
      </c>
      <c r="F4041">
        <v>2025</v>
      </c>
    </row>
    <row r="4042" spans="1:6" x14ac:dyDescent="0.3">
      <c r="A4042" t="s">
        <v>371</v>
      </c>
      <c r="B4042" t="str">
        <v>Revisión de la información en la plataforma CAMPRO</v>
      </c>
      <c r="C4042">
        <v>0</v>
      </c>
      <c r="D4042" t="str">
        <f t="shared" si="69"/>
        <v>1</v>
      </c>
      <c r="E4042" t="s">
        <v>363</v>
      </c>
      <c r="F4042">
        <v>2025</v>
      </c>
    </row>
    <row r="4043" spans="1:6" x14ac:dyDescent="0.3">
      <c r="A4043" t="s">
        <v>371</v>
      </c>
      <c r="B4043" t="str">
        <v>Certificación ambiental para la habilitación de centros de diagnostico automotor - CDA</v>
      </c>
      <c r="C4043">
        <v>0</v>
      </c>
      <c r="D4043" t="str">
        <f t="shared" si="69"/>
        <v>1</v>
      </c>
      <c r="E4043" t="s">
        <v>363</v>
      </c>
      <c r="F4043">
        <v>2025</v>
      </c>
    </row>
    <row r="4044" spans="1:6" x14ac:dyDescent="0.3">
      <c r="A4044" t="s">
        <v>371</v>
      </c>
      <c r="B4044" t="str">
        <v>Combustibles</v>
      </c>
      <c r="C4044">
        <v>0</v>
      </c>
      <c r="D4044" t="str">
        <f t="shared" si="69"/>
        <v>1</v>
      </c>
      <c r="E4044" t="s">
        <v>363</v>
      </c>
      <c r="F4044">
        <v>2025</v>
      </c>
    </row>
    <row r="4045" spans="1:6" x14ac:dyDescent="0.3">
      <c r="A4045" t="s">
        <v>371</v>
      </c>
      <c r="B4045" t="str">
        <v>SSL-PM-02-RG-01 Matriz de Identificación sustancia quimica</v>
      </c>
      <c r="C4045">
        <v>0</v>
      </c>
      <c r="D4045" t="str">
        <f t="shared" si="69"/>
        <v>1</v>
      </c>
      <c r="E4045" t="s">
        <v>363</v>
      </c>
      <c r="F4045">
        <v>2025</v>
      </c>
    </row>
    <row r="4046" spans="1:6" x14ac:dyDescent="0.3">
      <c r="A4046" t="s">
        <v>371</v>
      </c>
      <c r="B4046" t="str">
        <v>Matriz de compatibilidad de acuerdo a las sustancias quimicas que se manejan</v>
      </c>
      <c r="C4046">
        <v>0</v>
      </c>
      <c r="D4046" t="str">
        <f t="shared" si="69"/>
        <v>1</v>
      </c>
      <c r="E4046" t="s">
        <v>363</v>
      </c>
      <c r="F4046">
        <v>2025</v>
      </c>
    </row>
    <row r="4047" spans="1:6" x14ac:dyDescent="0.3">
      <c r="A4047" t="s">
        <v>371</v>
      </c>
      <c r="B4047" t="str">
        <v>Verificación del almacenamiento de las sustancias quimicas de acuerdo al Sistema Globalmente Armonizado (Registro fotografico)</v>
      </c>
      <c r="C4047">
        <v>0</v>
      </c>
      <c r="D4047" t="str">
        <f t="shared" si="69"/>
        <v>1</v>
      </c>
      <c r="E4047" t="s">
        <v>363</v>
      </c>
      <c r="F4047">
        <v>2025</v>
      </c>
    </row>
    <row r="4048" spans="1:6" x14ac:dyDescent="0.3">
      <c r="A4048" t="s">
        <v>371</v>
      </c>
      <c r="B4048" t="str">
        <v>SSL-PM-02-RG-02 Etiquetado de las sustancias quimicas en la sede del proyecto (Servicios generales, almacen, TI, entre otras). (Registro fotografico)</v>
      </c>
      <c r="C4048">
        <v>0</v>
      </c>
      <c r="D4048" t="str">
        <f t="shared" si="69"/>
        <v>1</v>
      </c>
      <c r="E4048" t="s">
        <v>363</v>
      </c>
      <c r="F4048">
        <v>2025</v>
      </c>
    </row>
    <row r="4049" spans="1:6" x14ac:dyDescent="0.3">
      <c r="A4049" t="s">
        <v>371</v>
      </c>
      <c r="B4049" t="str">
        <v>Fichas de seguridad que se utilizan en el proyecto (Resolución 773 de 2021 - Decreto 1496 del 2018  y que cumplan de acuerdo a la NTC 4435)</v>
      </c>
      <c r="C4049">
        <v>0</v>
      </c>
      <c r="D4049" t="str">
        <f t="shared" si="69"/>
        <v>1</v>
      </c>
      <c r="E4049" t="s">
        <v>363</v>
      </c>
      <c r="F4049">
        <v>2025</v>
      </c>
    </row>
    <row r="4050" spans="1:6" x14ac:dyDescent="0.3">
      <c r="A4050" t="s">
        <v>371</v>
      </c>
      <c r="B4050" t="str">
        <v xml:space="preserve">SSL-PM-02-RG-02 Etiquetado de las sustancias quimicas en los vehiculos del proyecto  </v>
      </c>
      <c r="C4050">
        <v>0</v>
      </c>
      <c r="D4050" t="str">
        <f t="shared" si="69"/>
        <v>1</v>
      </c>
      <c r="E4050" t="s">
        <v>363</v>
      </c>
      <c r="F4050">
        <v>2025</v>
      </c>
    </row>
    <row r="4051" spans="1:6" x14ac:dyDescent="0.3">
      <c r="A4051" t="s">
        <v>371</v>
      </c>
      <c r="B4051" t="str">
        <v>SSL-PM-02-RG-03 Tarjeta de emergencia (para el transporte de sustancias quimicas)</v>
      </c>
      <c r="C4051">
        <v>0</v>
      </c>
      <c r="D4051" t="str">
        <f t="shared" si="69"/>
        <v>1</v>
      </c>
      <c r="E4051" t="s">
        <v>363</v>
      </c>
      <c r="F4051">
        <v>2025</v>
      </c>
    </row>
    <row r="4052" spans="1:6" x14ac:dyDescent="0.3">
      <c r="A4052" t="s">
        <v>371</v>
      </c>
      <c r="B4052" t="str">
        <v>Cumplimiento al rotulado de los vehiculos que transportan sustancias (Decreto 1609/2002)</v>
      </c>
      <c r="C4052">
        <v>0</v>
      </c>
      <c r="D4052" t="str">
        <f t="shared" si="69"/>
        <v>1</v>
      </c>
      <c r="E4052" t="s">
        <v>363</v>
      </c>
      <c r="F4052">
        <v>2025</v>
      </c>
    </row>
    <row r="4053" spans="1:6" x14ac:dyDescent="0.3">
      <c r="A4053" t="s">
        <v>371</v>
      </c>
      <c r="B4053" t="str">
        <v>SSL-PM-14-RG-05 Guion para el desarrollo del simulacro</v>
      </c>
      <c r="C4053">
        <v>1</v>
      </c>
      <c r="D4053" t="str">
        <f t="shared" si="69"/>
        <v>0</v>
      </c>
      <c r="E4053" t="s">
        <v>363</v>
      </c>
      <c r="F4053">
        <v>2025</v>
      </c>
    </row>
    <row r="4054" spans="1:6" x14ac:dyDescent="0.3">
      <c r="A4054" t="s">
        <v>371</v>
      </c>
      <c r="B4054" t="str">
        <v>SGA-PR-02-RG-03 Informe de simulacro de emergencias ambientales.</v>
      </c>
      <c r="C4054">
        <v>1</v>
      </c>
      <c r="D4054" t="str">
        <f t="shared" si="69"/>
        <v>0</v>
      </c>
      <c r="E4054" t="s">
        <v>363</v>
      </c>
      <c r="F4054">
        <v>2025</v>
      </c>
    </row>
    <row r="4055" spans="1:6" x14ac:dyDescent="0.3">
      <c r="A4055" t="s">
        <v>371</v>
      </c>
      <c r="B4055" t="str">
        <v>Documento donde se establece los PONS aplicables al contrato</v>
      </c>
      <c r="C4055">
        <v>1</v>
      </c>
      <c r="D4055" t="str">
        <f t="shared" si="69"/>
        <v>0</v>
      </c>
      <c r="E4055" t="s">
        <v>363</v>
      </c>
      <c r="F4055">
        <v>2025</v>
      </c>
    </row>
    <row r="4056" spans="1:6" x14ac:dyDescent="0.3">
      <c r="A4056" t="s">
        <v>371</v>
      </c>
      <c r="B4056" t="str">
        <v>SGA-PR-02-RG-02 Investigación de causalidad de emergencias ambientales</v>
      </c>
      <c r="C4056">
        <v>0</v>
      </c>
      <c r="D4056" t="str">
        <f t="shared" si="69"/>
        <v>1</v>
      </c>
      <c r="E4056" t="s">
        <v>363</v>
      </c>
      <c r="F4056">
        <v>2025</v>
      </c>
    </row>
    <row r="4057" spans="1:6" x14ac:dyDescent="0.3">
      <c r="A4057" t="s">
        <v>371</v>
      </c>
      <c r="B4057" t="str">
        <v>SGA-PR-02-RG-04 Base de incidentes ambientales</v>
      </c>
      <c r="C4057">
        <v>0</v>
      </c>
      <c r="D4057" t="str">
        <f t="shared" si="69"/>
        <v>1</v>
      </c>
      <c r="E4057" t="s">
        <v>363</v>
      </c>
      <c r="F4057">
        <v>2025</v>
      </c>
    </row>
    <row r="4058" spans="1:6" x14ac:dyDescent="0.3">
      <c r="A4058" t="s">
        <v>371</v>
      </c>
      <c r="B4058" t="str">
        <v>Reporte de formaciones en AXA</v>
      </c>
      <c r="C4058">
        <v>0</v>
      </c>
      <c r="D4058" t="str">
        <f t="shared" si="69"/>
        <v>1</v>
      </c>
      <c r="E4058" t="s">
        <v>363</v>
      </c>
      <c r="F4058">
        <v>2025</v>
      </c>
    </row>
    <row r="4059" spans="1:6" x14ac:dyDescent="0.3">
      <c r="A4059" t="s">
        <v>371</v>
      </c>
      <c r="B4059" t="str">
        <v>Inspecciones ambiental en terreno</v>
      </c>
      <c r="C4059">
        <v>0</v>
      </c>
      <c r="D4059" t="str">
        <f t="shared" si="69"/>
        <v>1</v>
      </c>
      <c r="E4059" t="s">
        <v>363</v>
      </c>
      <c r="F4059">
        <v>2025</v>
      </c>
    </row>
    <row r="4060" spans="1:6" x14ac:dyDescent="0.3">
      <c r="A4060" t="s">
        <v>371</v>
      </c>
      <c r="B4060" t="str">
        <v>Inspecciones de kit de derrames</v>
      </c>
      <c r="C4060">
        <v>0</v>
      </c>
      <c r="D4060" t="str">
        <f t="shared" si="69"/>
        <v>1</v>
      </c>
      <c r="E4060" t="s">
        <v>363</v>
      </c>
      <c r="F4060">
        <v>2025</v>
      </c>
    </row>
    <row r="4061" spans="1:6" x14ac:dyDescent="0.3">
      <c r="A4061" t="s">
        <v>371</v>
      </c>
      <c r="B4061" t="str">
        <v>Inspecciones localivas ambientales</v>
      </c>
      <c r="C4061">
        <v>0</v>
      </c>
      <c r="D4061" t="str">
        <f t="shared" si="69"/>
        <v>1</v>
      </c>
      <c r="E4061" t="s">
        <v>363</v>
      </c>
      <c r="F4061">
        <v>2025</v>
      </c>
    </row>
    <row r="4062" spans="1:6" x14ac:dyDescent="0.3">
      <c r="A4062" t="s">
        <v>371</v>
      </c>
      <c r="B4062" t="str">
        <v>Informe del desempeño ambiental del contrato (Indicadores, practicas sostenibles, hallazgos, entre otros)</v>
      </c>
      <c r="C4062">
        <v>0</v>
      </c>
      <c r="D4062" t="str">
        <f t="shared" si="69"/>
        <v>1</v>
      </c>
      <c r="E4062" t="s">
        <v>363</v>
      </c>
      <c r="F4062">
        <v>2025</v>
      </c>
    </row>
    <row r="4063" spans="1:6" x14ac:dyDescent="0.3">
      <c r="A4063" t="s">
        <v>371</v>
      </c>
      <c r="B4063" t="str">
        <v>Comunicación del desempeño ambiental a colaboradores</v>
      </c>
      <c r="C4063">
        <v>0</v>
      </c>
      <c r="D4063" t="str">
        <f t="shared" si="69"/>
        <v>1</v>
      </c>
      <c r="E4063" t="s">
        <v>363</v>
      </c>
      <c r="F4063">
        <v>2025</v>
      </c>
    </row>
    <row r="4064" spans="1:6" x14ac:dyDescent="0.3">
      <c r="A4064" t="s">
        <v>371</v>
      </c>
      <c r="B4064" t="str">
        <v>SGA-PL-01-RG-05 Lista de chequeo de cumplimiento ambiental de proveedores (Sustancias quimicas, Saneamiento básico, Residuos peligrosos, RCD, CDA, Estaciones de servicio, Laboratorios - Cromatografia; entre otros)</v>
      </c>
      <c r="C4064">
        <v>0</v>
      </c>
      <c r="D4064" t="str">
        <f t="shared" si="69"/>
        <v>1</v>
      </c>
      <c r="E4064" t="s">
        <v>363</v>
      </c>
      <c r="F4064">
        <v>2025</v>
      </c>
    </row>
    <row r="4065" spans="1:6" x14ac:dyDescent="0.3">
      <c r="A4065" t="s">
        <v>371</v>
      </c>
      <c r="B4065" t="str">
        <v>Soportes del cumplimiento ambiental de cada proveedor</v>
      </c>
      <c r="C4065">
        <v>0</v>
      </c>
      <c r="D4065" t="str">
        <f t="shared" si="69"/>
        <v>1</v>
      </c>
      <c r="E4065" t="s">
        <v>363</v>
      </c>
      <c r="F4065">
        <v>2025</v>
      </c>
    </row>
    <row r="4066" spans="1:6" x14ac:dyDescent="0.3">
      <c r="A4066" t="s">
        <v>371</v>
      </c>
      <c r="B4066" t="str">
        <v>Seguimiento y Control Acciones Correctivas y Oportunidades de Mejora</v>
      </c>
      <c r="C4066">
        <v>0</v>
      </c>
      <c r="D4066" t="str">
        <f t="shared" si="69"/>
        <v>1</v>
      </c>
      <c r="E4066" t="s">
        <v>363</v>
      </c>
      <c r="F4066">
        <v>2025</v>
      </c>
    </row>
    <row r="4067" spans="1:6" x14ac:dyDescent="0.3">
      <c r="A4067" t="s">
        <v>371</v>
      </c>
      <c r="B4067" t="str">
        <v>Evidencias de cierre de hallazgo</v>
      </c>
      <c r="C4067">
        <v>0</v>
      </c>
      <c r="D4067" t="str">
        <f t="shared" si="69"/>
        <v>1</v>
      </c>
      <c r="E4067" t="s">
        <v>363</v>
      </c>
      <c r="F4067">
        <v>2025</v>
      </c>
    </row>
    <row r="4068" spans="1:6" x14ac:dyDescent="0.3">
      <c r="A4068" t="s">
        <v>371</v>
      </c>
      <c r="B4068" t="str">
        <v>Residuos</v>
      </c>
      <c r="C4068">
        <v>0</v>
      </c>
      <c r="D4068" t="str">
        <f t="shared" si="69"/>
        <v>1</v>
      </c>
      <c r="E4068" t="s">
        <v>363</v>
      </c>
      <c r="F4068">
        <v>2025</v>
      </c>
    </row>
    <row r="4069" spans="1:6" x14ac:dyDescent="0.3">
      <c r="A4069" t="s">
        <v>371</v>
      </c>
      <c r="B4069" t="str">
        <v>Emisiones y combustible</v>
      </c>
      <c r="C4069">
        <v>0</v>
      </c>
      <c r="D4069" t="str">
        <f t="shared" si="69"/>
        <v>1</v>
      </c>
      <c r="E4069" t="s">
        <v>363</v>
      </c>
      <c r="F4069">
        <v>2025</v>
      </c>
    </row>
    <row r="4070" spans="1:6" x14ac:dyDescent="0.3">
      <c r="A4070" t="s">
        <v>371</v>
      </c>
      <c r="B4070" t="str">
        <v>Inspecciones</v>
      </c>
      <c r="C4070">
        <v>0</v>
      </c>
      <c r="D4070" t="str">
        <f t="shared" si="69"/>
        <v>1</v>
      </c>
      <c r="E4070" t="s">
        <v>363</v>
      </c>
      <c r="F4070">
        <v>2025</v>
      </c>
    </row>
    <row r="4071" spans="1:6" x14ac:dyDescent="0.3">
      <c r="A4071" t="s">
        <v>371</v>
      </c>
      <c r="B4071" t="str">
        <v>Practicas</v>
      </c>
      <c r="C4071">
        <v>0</v>
      </c>
      <c r="D4071" t="str">
        <f t="shared" si="69"/>
        <v>1</v>
      </c>
      <c r="E4071" t="s">
        <v>363</v>
      </c>
      <c r="F4071">
        <v>2025</v>
      </c>
    </row>
    <row r="4072" spans="1:6" x14ac:dyDescent="0.3">
      <c r="A4072" t="s">
        <v>371</v>
      </c>
      <c r="B4072" t="str">
        <v>Formaciones</v>
      </c>
      <c r="C4072">
        <v>0</v>
      </c>
      <c r="D4072" t="str">
        <f t="shared" si="69"/>
        <v>1</v>
      </c>
      <c r="E4072" t="s">
        <v>363</v>
      </c>
      <c r="F4072">
        <v>2025</v>
      </c>
    </row>
    <row r="4073" spans="1:6" x14ac:dyDescent="0.3">
      <c r="A4073" t="s">
        <v>371</v>
      </c>
      <c r="B4073" t="str" cm="1">
        <f t="array" ref="B4073:B4125">SPOT1!C9:C61</f>
        <v>SIG-MG-01-RG-02 Matriz DOFA</v>
      </c>
      <c r="C4073" cm="1">
        <f t="array" ref="C4073:C4125">SPOT1!N9:N61</f>
        <v>0</v>
      </c>
      <c r="D4073" t="str">
        <f t="shared" si="69"/>
        <v>1</v>
      </c>
      <c r="E4073" t="s">
        <v>366</v>
      </c>
      <c r="F4073">
        <v>2025</v>
      </c>
    </row>
    <row r="4074" spans="1:6" x14ac:dyDescent="0.3">
      <c r="A4074" t="s">
        <v>371</v>
      </c>
      <c r="B4074" t="str">
        <v>Matriz de partes interesadas</v>
      </c>
      <c r="C4074">
        <v>0</v>
      </c>
      <c r="D4074" t="str">
        <f t="shared" si="69"/>
        <v>1</v>
      </c>
      <c r="E4074" t="s">
        <v>366</v>
      </c>
      <c r="F4074">
        <v>2025</v>
      </c>
    </row>
    <row r="4075" spans="1:6" x14ac:dyDescent="0.3">
      <c r="A4075" t="s">
        <v>371</v>
      </c>
      <c r="B4075" t="str">
        <v>Matriz de riesgos y oportunidades</v>
      </c>
      <c r="C4075">
        <v>0</v>
      </c>
      <c r="D4075" t="str">
        <f t="shared" si="69"/>
        <v>1</v>
      </c>
      <c r="E4075" t="s">
        <v>366</v>
      </c>
      <c r="F4075">
        <v>2025</v>
      </c>
    </row>
    <row r="4076" spans="1:6" x14ac:dyDescent="0.3">
      <c r="A4076" t="s">
        <v>371</v>
      </c>
      <c r="B4076" t="str">
        <v>Matriz de identificación de aspectos e impactos ambientales</v>
      </c>
      <c r="C4076">
        <v>0</v>
      </c>
      <c r="D4076" t="str">
        <f t="shared" si="69"/>
        <v>1</v>
      </c>
      <c r="E4076" t="s">
        <v>366</v>
      </c>
      <c r="F4076">
        <v>2025</v>
      </c>
    </row>
    <row r="4077" spans="1:6" x14ac:dyDescent="0.3">
      <c r="A4077" t="s">
        <v>371</v>
      </c>
      <c r="B4077" t="str">
        <v>Divulgación de la Matriz de identificación de aspectos e impactos ambientales</v>
      </c>
      <c r="C4077">
        <v>0</v>
      </c>
      <c r="D4077" t="str">
        <f t="shared" si="69"/>
        <v>1</v>
      </c>
      <c r="E4077" t="s">
        <v>366</v>
      </c>
      <c r="F4077">
        <v>2025</v>
      </c>
    </row>
    <row r="4078" spans="1:6" x14ac:dyDescent="0.3">
      <c r="A4078" t="s">
        <v>371</v>
      </c>
      <c r="B4078" t="str">
        <v>Presupuesto para la implementación del Sistema de Gestión Ambiental</v>
      </c>
      <c r="C4078">
        <v>0</v>
      </c>
      <c r="D4078" t="str">
        <f t="shared" si="69"/>
        <v>1</v>
      </c>
      <c r="E4078" t="s">
        <v>366</v>
      </c>
      <c r="F4078">
        <v>2025</v>
      </c>
    </row>
    <row r="4079" spans="1:6" x14ac:dyDescent="0.3">
      <c r="A4079" t="s">
        <v>371</v>
      </c>
      <c r="B4079" t="str">
        <v>Matriz de comunicaciones externas</v>
      </c>
      <c r="C4079">
        <v>0</v>
      </c>
      <c r="D4079" t="str">
        <f t="shared" si="69"/>
        <v>1</v>
      </c>
      <c r="E4079" t="s">
        <v>366</v>
      </c>
      <c r="F4079">
        <v>2025</v>
      </c>
    </row>
    <row r="4080" spans="1:6" x14ac:dyDescent="0.3">
      <c r="A4080" t="s">
        <v>371</v>
      </c>
      <c r="B4080" t="str">
        <v xml:space="preserve">Aforo de residuos ordinarios </v>
      </c>
      <c r="C4080">
        <v>0</v>
      </c>
      <c r="D4080" t="str">
        <f t="shared" si="69"/>
        <v>1</v>
      </c>
      <c r="E4080" t="s">
        <v>366</v>
      </c>
      <c r="F4080">
        <v>2025</v>
      </c>
    </row>
    <row r="4081" spans="1:6" x14ac:dyDescent="0.3">
      <c r="A4081" t="s">
        <v>371</v>
      </c>
      <c r="B4081" t="str">
        <v>Recolección de residuos aprovechables (SGA-PM-01-RG-02 Venta de material reciclable y/o donación)</v>
      </c>
      <c r="C4081">
        <v>0</v>
      </c>
      <c r="D4081" t="str">
        <f t="shared" si="69"/>
        <v>1</v>
      </c>
      <c r="E4081" t="s">
        <v>366</v>
      </c>
      <c r="F4081">
        <v>2025</v>
      </c>
    </row>
    <row r="4082" spans="1:6" x14ac:dyDescent="0.3">
      <c r="A4082" t="s">
        <v>371</v>
      </c>
      <c r="B4082" t="str">
        <v xml:space="preserve">Licencias de empresas de recolección , transporte y disposición de residuos peligrosos </v>
      </c>
      <c r="C4082">
        <v>0</v>
      </c>
      <c r="D4082" t="str">
        <f t="shared" si="69"/>
        <v>1</v>
      </c>
      <c r="E4082" t="s">
        <v>366</v>
      </c>
      <c r="F4082">
        <v>2025</v>
      </c>
    </row>
    <row r="4083" spans="1:6" x14ac:dyDescent="0.3">
      <c r="A4083" t="s">
        <v>371</v>
      </c>
      <c r="B4083" t="str">
        <v>Actualización del registro SGA-PM-01-RG-01 Control de generación y disposición de residuos</v>
      </c>
      <c r="C4083">
        <v>0</v>
      </c>
      <c r="D4083" t="str">
        <f t="shared" si="69"/>
        <v>1</v>
      </c>
      <c r="E4083" t="s">
        <v>366</v>
      </c>
      <c r="F4083">
        <v>2025</v>
      </c>
    </row>
    <row r="4084" spans="1:6" x14ac:dyDescent="0.3">
      <c r="A4084" t="s">
        <v>371</v>
      </c>
      <c r="B4084" t="str">
        <v xml:space="preserve">Licencias y certificados de disposición final de los talleres que realizan mantenimiento a los vehiculos </v>
      </c>
      <c r="C4084">
        <v>0</v>
      </c>
      <c r="D4084" t="str">
        <f t="shared" si="69"/>
        <v>1</v>
      </c>
      <c r="E4084" t="s">
        <v>366</v>
      </c>
      <c r="F4084">
        <v>2025</v>
      </c>
    </row>
    <row r="4085" spans="1:6" x14ac:dyDescent="0.3">
      <c r="A4085" t="s">
        <v>371</v>
      </c>
      <c r="B4085" t="str">
        <v>Control de plagas (roedores)</v>
      </c>
      <c r="C4085">
        <v>0</v>
      </c>
      <c r="D4085" t="str">
        <f t="shared" si="69"/>
        <v>1</v>
      </c>
      <c r="E4085" t="s">
        <v>366</v>
      </c>
      <c r="F4085">
        <v>2025</v>
      </c>
    </row>
    <row r="4086" spans="1:6" x14ac:dyDescent="0.3">
      <c r="A4086" t="s">
        <v>371</v>
      </c>
      <c r="B4086" t="str">
        <v>Fumigación general (Vectores)</v>
      </c>
      <c r="C4086">
        <v>0</v>
      </c>
      <c r="D4086" t="str">
        <f t="shared" si="69"/>
        <v>1</v>
      </c>
      <c r="E4086" t="s">
        <v>366</v>
      </c>
      <c r="F4086">
        <v>2025</v>
      </c>
    </row>
    <row r="4087" spans="1:6" x14ac:dyDescent="0.3">
      <c r="A4087" t="s">
        <v>371</v>
      </c>
      <c r="B4087" t="str">
        <v>Lavado de tanques</v>
      </c>
      <c r="C4087">
        <v>0</v>
      </c>
      <c r="D4087" t="str">
        <f t="shared" si="69"/>
        <v>1</v>
      </c>
      <c r="E4087" t="s">
        <v>366</v>
      </c>
      <c r="F4087">
        <v>2025</v>
      </c>
    </row>
    <row r="4088" spans="1:6" x14ac:dyDescent="0.3">
      <c r="A4088" t="s">
        <v>371</v>
      </c>
      <c r="B4088" t="str">
        <v>Análisis e informe de agua potable (Laboratorio acreditado por el IDEAM)</v>
      </c>
      <c r="C4088">
        <v>0</v>
      </c>
      <c r="D4088" t="str">
        <f t="shared" si="69"/>
        <v>1</v>
      </c>
      <c r="E4088" t="s">
        <v>366</v>
      </c>
      <c r="F4088">
        <v>2025</v>
      </c>
    </row>
    <row r="4089" spans="1:6" x14ac:dyDescent="0.3">
      <c r="A4089" t="s">
        <v>371</v>
      </c>
      <c r="B4089" t="str">
        <v>Mantenimiento de los filtros de agua de las instalaciones de la sede</v>
      </c>
      <c r="C4089">
        <v>0</v>
      </c>
      <c r="D4089" t="str">
        <f t="shared" si="69"/>
        <v>1</v>
      </c>
      <c r="E4089" t="s">
        <v>366</v>
      </c>
      <c r="F4089">
        <v>2025</v>
      </c>
    </row>
    <row r="4090" spans="1:6" x14ac:dyDescent="0.3">
      <c r="A4090" t="s">
        <v>371</v>
      </c>
      <c r="B4090" t="str">
        <v>Proyectos para la disminuación del impacto ambiental</v>
      </c>
      <c r="C4090">
        <v>0</v>
      </c>
      <c r="D4090" t="str">
        <f t="shared" si="69"/>
        <v>1</v>
      </c>
      <c r="E4090" t="s">
        <v>366</v>
      </c>
      <c r="F4090">
        <v>2025</v>
      </c>
    </row>
    <row r="4091" spans="1:6" x14ac:dyDescent="0.3">
      <c r="A4091" t="s">
        <v>371</v>
      </c>
      <c r="B4091" t="str">
        <v>Campañas de toma de conciencia en el contrato</v>
      </c>
      <c r="C4091">
        <v>0</v>
      </c>
      <c r="D4091" t="str">
        <f t="shared" si="69"/>
        <v>1</v>
      </c>
      <c r="E4091" t="s">
        <v>366</v>
      </c>
      <c r="F4091">
        <v>2025</v>
      </c>
    </row>
    <row r="4092" spans="1:6" x14ac:dyDescent="0.3">
      <c r="A4092" t="s">
        <v>371</v>
      </c>
      <c r="B4092" t="str">
        <v>Charlas o divulgaciones en temas ambientales</v>
      </c>
      <c r="C4092">
        <v>0</v>
      </c>
      <c r="D4092" t="str">
        <f t="shared" si="69"/>
        <v>1</v>
      </c>
      <c r="E4092" t="s">
        <v>366</v>
      </c>
      <c r="F4092">
        <v>2025</v>
      </c>
    </row>
    <row r="4093" spans="1:6" x14ac:dyDescent="0.3">
      <c r="A4093" t="s">
        <v>371</v>
      </c>
      <c r="B4093" t="str">
        <v>Verificación de las revisiones tecnicomecanica de los vehiculos</v>
      </c>
      <c r="C4093">
        <v>0</v>
      </c>
      <c r="D4093" t="str">
        <f t="shared" si="69"/>
        <v>1</v>
      </c>
      <c r="E4093" t="s">
        <v>366</v>
      </c>
      <c r="F4093">
        <v>2025</v>
      </c>
    </row>
    <row r="4094" spans="1:6" x14ac:dyDescent="0.3">
      <c r="A4094" t="s">
        <v>371</v>
      </c>
      <c r="B4094" t="str">
        <v>Verificaciones de las revisiones tecnicomecanicas de las motos</v>
      </c>
      <c r="C4094">
        <v>0</v>
      </c>
      <c r="D4094" t="str">
        <f t="shared" si="69"/>
        <v>1</v>
      </c>
      <c r="E4094" t="s">
        <v>366</v>
      </c>
      <c r="F4094">
        <v>2025</v>
      </c>
    </row>
    <row r="4095" spans="1:6" x14ac:dyDescent="0.3">
      <c r="A4095" t="s">
        <v>371</v>
      </c>
      <c r="B4095" t="str">
        <v>Revisión de la información en la plataforma CAMPRO</v>
      </c>
      <c r="C4095">
        <v>0</v>
      </c>
      <c r="D4095" t="str">
        <f t="shared" si="69"/>
        <v>1</v>
      </c>
      <c r="E4095" t="s">
        <v>366</v>
      </c>
      <c r="F4095">
        <v>2025</v>
      </c>
    </row>
    <row r="4096" spans="1:6" x14ac:dyDescent="0.3">
      <c r="A4096" t="s">
        <v>371</v>
      </c>
      <c r="B4096" t="str">
        <v>Certificación ambiental para la habilitación de centros de diagnostico automotor - CDA</v>
      </c>
      <c r="C4096">
        <v>0</v>
      </c>
      <c r="D4096" t="str">
        <f t="shared" ref="D4096:D4151" si="70">IF(C4096=1,"0","1")</f>
        <v>1</v>
      </c>
      <c r="E4096" t="s">
        <v>366</v>
      </c>
      <c r="F4096">
        <v>2025</v>
      </c>
    </row>
    <row r="4097" spans="1:6" x14ac:dyDescent="0.3">
      <c r="A4097" t="s">
        <v>371</v>
      </c>
      <c r="B4097" t="str">
        <v>Combustibles</v>
      </c>
      <c r="C4097">
        <v>0</v>
      </c>
      <c r="D4097" t="str">
        <f t="shared" si="70"/>
        <v>1</v>
      </c>
      <c r="E4097" t="s">
        <v>366</v>
      </c>
      <c r="F4097">
        <v>2025</v>
      </c>
    </row>
    <row r="4098" spans="1:6" x14ac:dyDescent="0.3">
      <c r="A4098" t="s">
        <v>371</v>
      </c>
      <c r="B4098" t="str">
        <v>SSL-PM-02-RG-01 Matriz de Identificación sustancia quimica</v>
      </c>
      <c r="C4098">
        <v>0</v>
      </c>
      <c r="D4098" t="str">
        <f t="shared" si="70"/>
        <v>1</v>
      </c>
      <c r="E4098" t="s">
        <v>366</v>
      </c>
      <c r="F4098">
        <v>2025</v>
      </c>
    </row>
    <row r="4099" spans="1:6" x14ac:dyDescent="0.3">
      <c r="A4099" t="s">
        <v>371</v>
      </c>
      <c r="B4099" t="str">
        <v>Matriz de compatibilidad de acuerdo a las sustancias quimicas que se manejan</v>
      </c>
      <c r="C4099">
        <v>0</v>
      </c>
      <c r="D4099" t="str">
        <f t="shared" si="70"/>
        <v>1</v>
      </c>
      <c r="E4099" t="s">
        <v>366</v>
      </c>
      <c r="F4099">
        <v>2025</v>
      </c>
    </row>
    <row r="4100" spans="1:6" x14ac:dyDescent="0.3">
      <c r="A4100" t="s">
        <v>371</v>
      </c>
      <c r="B4100" t="str">
        <v>Verificación del almacenamiento de las sustancias quimicas de acuerdo al Sistema Globalmente Armonizado (Registro fotografico)</v>
      </c>
      <c r="C4100">
        <v>0</v>
      </c>
      <c r="D4100" t="str">
        <f t="shared" si="70"/>
        <v>1</v>
      </c>
      <c r="E4100" t="s">
        <v>366</v>
      </c>
      <c r="F4100">
        <v>2025</v>
      </c>
    </row>
    <row r="4101" spans="1:6" x14ac:dyDescent="0.3">
      <c r="A4101" t="s">
        <v>371</v>
      </c>
      <c r="B4101" t="str">
        <v>SSL-PM-02-RG-02 Etiquetado de las sustancias quimicas en la sede del proyecto (Servicios generales, almacen, TI, entre otras). (Registro fotografico)</v>
      </c>
      <c r="C4101">
        <v>0</v>
      </c>
      <c r="D4101" t="str">
        <f t="shared" si="70"/>
        <v>1</v>
      </c>
      <c r="E4101" t="s">
        <v>366</v>
      </c>
      <c r="F4101">
        <v>2025</v>
      </c>
    </row>
    <row r="4102" spans="1:6" x14ac:dyDescent="0.3">
      <c r="A4102" t="s">
        <v>371</v>
      </c>
      <c r="B4102" t="str">
        <v>Fichas de seguridad que se utilizan en el proyecto (Resolución 773 de 2021 - Decreto 1496 del 2018  y que cumplan de acuerdo a la NTC 4435)</v>
      </c>
      <c r="C4102">
        <v>0</v>
      </c>
      <c r="D4102" t="str">
        <f t="shared" si="70"/>
        <v>1</v>
      </c>
      <c r="E4102" t="s">
        <v>366</v>
      </c>
      <c r="F4102">
        <v>2025</v>
      </c>
    </row>
    <row r="4103" spans="1:6" x14ac:dyDescent="0.3">
      <c r="A4103" t="s">
        <v>371</v>
      </c>
      <c r="B4103" t="str">
        <v xml:space="preserve">SSL-PM-02-RG-02 Etiquetado de las sustancias quimicas en los vehiculos del proyecto  </v>
      </c>
      <c r="C4103">
        <v>0</v>
      </c>
      <c r="D4103" t="str">
        <f t="shared" si="70"/>
        <v>1</v>
      </c>
      <c r="E4103" t="s">
        <v>366</v>
      </c>
      <c r="F4103">
        <v>2025</v>
      </c>
    </row>
    <row r="4104" spans="1:6" x14ac:dyDescent="0.3">
      <c r="A4104" t="s">
        <v>371</v>
      </c>
      <c r="B4104" t="str">
        <v>SSL-PM-02-RG-03 Tarjeta de emergencia (para el transporte de sustancias quimicas)</v>
      </c>
      <c r="C4104">
        <v>0</v>
      </c>
      <c r="D4104" t="str">
        <f t="shared" si="70"/>
        <v>1</v>
      </c>
      <c r="E4104" t="s">
        <v>366</v>
      </c>
      <c r="F4104">
        <v>2025</v>
      </c>
    </row>
    <row r="4105" spans="1:6" x14ac:dyDescent="0.3">
      <c r="A4105" t="s">
        <v>371</v>
      </c>
      <c r="B4105" t="str">
        <v>Cumplimiento al rotulado de los vehiculos que transportan sustancias (Decreto 1609/2002)</v>
      </c>
      <c r="C4105">
        <v>0</v>
      </c>
      <c r="D4105" t="str">
        <f t="shared" si="70"/>
        <v>1</v>
      </c>
      <c r="E4105" t="s">
        <v>366</v>
      </c>
      <c r="F4105">
        <v>2025</v>
      </c>
    </row>
    <row r="4106" spans="1:6" x14ac:dyDescent="0.3">
      <c r="A4106" t="s">
        <v>371</v>
      </c>
      <c r="B4106" t="str">
        <v>SSL-PM-14-RG-05 Guion para el desarrollo del simulacro</v>
      </c>
      <c r="C4106">
        <v>1</v>
      </c>
      <c r="D4106" t="str">
        <f t="shared" si="70"/>
        <v>0</v>
      </c>
      <c r="E4106" t="s">
        <v>366</v>
      </c>
      <c r="F4106">
        <v>2025</v>
      </c>
    </row>
    <row r="4107" spans="1:6" x14ac:dyDescent="0.3">
      <c r="A4107" t="s">
        <v>371</v>
      </c>
      <c r="B4107" t="str">
        <v>SGA-PR-02-RG-03 Informe de simulacro de emergencias ambientales.</v>
      </c>
      <c r="C4107">
        <v>1</v>
      </c>
      <c r="D4107" t="str">
        <f t="shared" si="70"/>
        <v>0</v>
      </c>
      <c r="E4107" t="s">
        <v>366</v>
      </c>
      <c r="F4107">
        <v>2025</v>
      </c>
    </row>
    <row r="4108" spans="1:6" x14ac:dyDescent="0.3">
      <c r="A4108" t="s">
        <v>371</v>
      </c>
      <c r="B4108" t="str">
        <v>Documento donde se establece los PONS aplicables al contrato</v>
      </c>
      <c r="C4108">
        <v>1</v>
      </c>
      <c r="D4108" t="str">
        <f t="shared" si="70"/>
        <v>0</v>
      </c>
      <c r="E4108" t="s">
        <v>366</v>
      </c>
      <c r="F4108">
        <v>2025</v>
      </c>
    </row>
    <row r="4109" spans="1:6" x14ac:dyDescent="0.3">
      <c r="A4109" t="s">
        <v>371</v>
      </c>
      <c r="B4109" t="str">
        <v>SGA-PR-02-RG-02 Investigación de causalidad de emergencias ambientales</v>
      </c>
      <c r="C4109">
        <v>0</v>
      </c>
      <c r="D4109" t="str">
        <f t="shared" si="70"/>
        <v>1</v>
      </c>
      <c r="E4109" t="s">
        <v>366</v>
      </c>
      <c r="F4109">
        <v>2025</v>
      </c>
    </row>
    <row r="4110" spans="1:6" x14ac:dyDescent="0.3">
      <c r="A4110" t="s">
        <v>371</v>
      </c>
      <c r="B4110" t="str">
        <v>SGA-PR-02-RG-04 Base de incidentes ambientales</v>
      </c>
      <c r="C4110">
        <v>0</v>
      </c>
      <c r="D4110" t="str">
        <f t="shared" si="70"/>
        <v>1</v>
      </c>
      <c r="E4110" t="s">
        <v>366</v>
      </c>
      <c r="F4110">
        <v>2025</v>
      </c>
    </row>
    <row r="4111" spans="1:6" x14ac:dyDescent="0.3">
      <c r="A4111" t="s">
        <v>371</v>
      </c>
      <c r="B4111" t="str">
        <v>Reporte de formaciones en AXA</v>
      </c>
      <c r="C4111">
        <v>0</v>
      </c>
      <c r="D4111" t="str">
        <f t="shared" si="70"/>
        <v>1</v>
      </c>
      <c r="E4111" t="s">
        <v>366</v>
      </c>
      <c r="F4111">
        <v>2025</v>
      </c>
    </row>
    <row r="4112" spans="1:6" x14ac:dyDescent="0.3">
      <c r="A4112" t="s">
        <v>371</v>
      </c>
      <c r="B4112" t="str">
        <v>Inspecciones ambiental en terreno</v>
      </c>
      <c r="C4112">
        <v>0</v>
      </c>
      <c r="D4112" t="str">
        <f t="shared" si="70"/>
        <v>1</v>
      </c>
      <c r="E4112" t="s">
        <v>366</v>
      </c>
      <c r="F4112">
        <v>2025</v>
      </c>
    </row>
    <row r="4113" spans="1:6" x14ac:dyDescent="0.3">
      <c r="A4113" t="s">
        <v>371</v>
      </c>
      <c r="B4113" t="str">
        <v>Inspecciones de kit de derrames</v>
      </c>
      <c r="C4113">
        <v>0</v>
      </c>
      <c r="D4113" t="str">
        <f t="shared" si="70"/>
        <v>1</v>
      </c>
      <c r="E4113" t="s">
        <v>366</v>
      </c>
      <c r="F4113">
        <v>2025</v>
      </c>
    </row>
    <row r="4114" spans="1:6" x14ac:dyDescent="0.3">
      <c r="A4114" t="s">
        <v>371</v>
      </c>
      <c r="B4114" t="str">
        <v>Inspecciones localivas ambientales</v>
      </c>
      <c r="C4114">
        <v>0</v>
      </c>
      <c r="D4114" t="str">
        <f t="shared" si="70"/>
        <v>1</v>
      </c>
      <c r="E4114" t="s">
        <v>366</v>
      </c>
      <c r="F4114">
        <v>2025</v>
      </c>
    </row>
    <row r="4115" spans="1:6" x14ac:dyDescent="0.3">
      <c r="A4115" t="s">
        <v>371</v>
      </c>
      <c r="B4115" t="str">
        <v>Informe del desempeño ambiental del contrato (Indicadores, practicas sostenibles, hallazgos, entre otros)</v>
      </c>
      <c r="C4115">
        <v>0</v>
      </c>
      <c r="D4115" t="str">
        <f t="shared" si="70"/>
        <v>1</v>
      </c>
      <c r="E4115" t="s">
        <v>366</v>
      </c>
      <c r="F4115">
        <v>2025</v>
      </c>
    </row>
    <row r="4116" spans="1:6" x14ac:dyDescent="0.3">
      <c r="A4116" t="s">
        <v>371</v>
      </c>
      <c r="B4116" t="str">
        <v>Comunicación del desempeño ambiental a colaboradores</v>
      </c>
      <c r="C4116">
        <v>0</v>
      </c>
      <c r="D4116" t="str">
        <f t="shared" si="70"/>
        <v>1</v>
      </c>
      <c r="E4116" t="s">
        <v>366</v>
      </c>
      <c r="F4116">
        <v>2025</v>
      </c>
    </row>
    <row r="4117" spans="1:6" x14ac:dyDescent="0.3">
      <c r="A4117" t="s">
        <v>371</v>
      </c>
      <c r="B4117" t="str">
        <v>SGA-PL-01-RG-05 Lista de chequeo de cumplimiento ambiental de proveedores (Sustancias quimicas, Saneamiento básico, Residuos peligrosos, RCD, CDA, Estaciones de servicio, Laboratorios - Cromatografia; entre otros)</v>
      </c>
      <c r="C4117">
        <v>0</v>
      </c>
      <c r="D4117" t="str">
        <f t="shared" si="70"/>
        <v>1</v>
      </c>
      <c r="E4117" t="s">
        <v>366</v>
      </c>
      <c r="F4117">
        <v>2025</v>
      </c>
    </row>
    <row r="4118" spans="1:6" x14ac:dyDescent="0.3">
      <c r="A4118" t="s">
        <v>371</v>
      </c>
      <c r="B4118" t="str">
        <v>Soportes del cumplimiento ambiental de cada proveedor</v>
      </c>
      <c r="C4118">
        <v>0</v>
      </c>
      <c r="D4118" t="str">
        <f t="shared" si="70"/>
        <v>1</v>
      </c>
      <c r="E4118" t="s">
        <v>366</v>
      </c>
      <c r="F4118">
        <v>2025</v>
      </c>
    </row>
    <row r="4119" spans="1:6" x14ac:dyDescent="0.3">
      <c r="A4119" t="s">
        <v>371</v>
      </c>
      <c r="B4119" t="str">
        <v>Seguimiento y Control Acciones Correctivas y Oportunidades de Mejora</v>
      </c>
      <c r="C4119">
        <v>0</v>
      </c>
      <c r="D4119" t="str">
        <f t="shared" si="70"/>
        <v>1</v>
      </c>
      <c r="E4119" t="s">
        <v>366</v>
      </c>
      <c r="F4119">
        <v>2025</v>
      </c>
    </row>
    <row r="4120" spans="1:6" x14ac:dyDescent="0.3">
      <c r="A4120" t="s">
        <v>371</v>
      </c>
      <c r="B4120" t="str">
        <v>Evidencias de cierre de hallazgo</v>
      </c>
      <c r="C4120">
        <v>0</v>
      </c>
      <c r="D4120" t="str">
        <f t="shared" si="70"/>
        <v>1</v>
      </c>
      <c r="E4120" t="s">
        <v>366</v>
      </c>
      <c r="F4120">
        <v>2025</v>
      </c>
    </row>
    <row r="4121" spans="1:6" x14ac:dyDescent="0.3">
      <c r="A4121" t="s">
        <v>371</v>
      </c>
      <c r="B4121" t="str">
        <v>Residuos</v>
      </c>
      <c r="C4121">
        <v>0</v>
      </c>
      <c r="D4121" t="str">
        <f t="shared" si="70"/>
        <v>1</v>
      </c>
      <c r="E4121" t="s">
        <v>366</v>
      </c>
      <c r="F4121">
        <v>2025</v>
      </c>
    </row>
    <row r="4122" spans="1:6" x14ac:dyDescent="0.3">
      <c r="A4122" t="s">
        <v>371</v>
      </c>
      <c r="B4122" t="str">
        <v>Emisiones y combustible</v>
      </c>
      <c r="C4122">
        <v>0</v>
      </c>
      <c r="D4122" t="str">
        <f t="shared" si="70"/>
        <v>1</v>
      </c>
      <c r="E4122" t="s">
        <v>366</v>
      </c>
      <c r="F4122">
        <v>2025</v>
      </c>
    </row>
    <row r="4123" spans="1:6" x14ac:dyDescent="0.3">
      <c r="A4123" t="s">
        <v>371</v>
      </c>
      <c r="B4123" t="str">
        <v>Inspecciones</v>
      </c>
      <c r="C4123">
        <v>0</v>
      </c>
      <c r="D4123" t="str">
        <f t="shared" si="70"/>
        <v>1</v>
      </c>
      <c r="E4123" t="s">
        <v>366</v>
      </c>
      <c r="F4123">
        <v>2025</v>
      </c>
    </row>
    <row r="4124" spans="1:6" x14ac:dyDescent="0.3">
      <c r="A4124" t="s">
        <v>371</v>
      </c>
      <c r="B4124" t="str">
        <v>Practicas</v>
      </c>
      <c r="C4124">
        <v>0</v>
      </c>
      <c r="D4124" t="str">
        <f t="shared" si="70"/>
        <v>1</v>
      </c>
      <c r="E4124" t="s">
        <v>366</v>
      </c>
      <c r="F4124">
        <v>2025</v>
      </c>
    </row>
    <row r="4125" spans="1:6" x14ac:dyDescent="0.3">
      <c r="A4125" t="s">
        <v>371</v>
      </c>
      <c r="B4125" t="str">
        <v>Formaciones</v>
      </c>
      <c r="C4125">
        <v>0</v>
      </c>
      <c r="D4125" t="str">
        <f t="shared" si="70"/>
        <v>1</v>
      </c>
      <c r="E4125" t="s">
        <v>366</v>
      </c>
      <c r="F4125">
        <v>2025</v>
      </c>
    </row>
    <row r="4126" spans="1:6" x14ac:dyDescent="0.3">
      <c r="A4126" t="s">
        <v>371</v>
      </c>
      <c r="B4126" t="str" cm="1">
        <f t="array" ref="B4126:B4178">SPOT1!C9:C61</f>
        <v>SIG-MG-01-RG-02 Matriz DOFA</v>
      </c>
      <c r="C4126" cm="1">
        <f t="array" ref="C4126:C4178">SPOT1!O9:O61</f>
        <v>0</v>
      </c>
      <c r="D4126" t="str">
        <f t="shared" si="70"/>
        <v>1</v>
      </c>
      <c r="E4126" t="s">
        <v>367</v>
      </c>
      <c r="F4126">
        <v>2025</v>
      </c>
    </row>
    <row r="4127" spans="1:6" x14ac:dyDescent="0.3">
      <c r="A4127" t="s">
        <v>371</v>
      </c>
      <c r="B4127" t="str">
        <v>Matriz de partes interesadas</v>
      </c>
      <c r="C4127">
        <v>0</v>
      </c>
      <c r="D4127" t="str">
        <f t="shared" si="70"/>
        <v>1</v>
      </c>
      <c r="E4127" t="s">
        <v>367</v>
      </c>
      <c r="F4127">
        <v>2025</v>
      </c>
    </row>
    <row r="4128" spans="1:6" x14ac:dyDescent="0.3">
      <c r="A4128" t="s">
        <v>371</v>
      </c>
      <c r="B4128" t="str">
        <v>Matriz de riesgos y oportunidades</v>
      </c>
      <c r="C4128">
        <v>0</v>
      </c>
      <c r="D4128" t="str">
        <f t="shared" si="70"/>
        <v>1</v>
      </c>
      <c r="E4128" t="s">
        <v>367</v>
      </c>
      <c r="F4128">
        <v>2025</v>
      </c>
    </row>
    <row r="4129" spans="1:6" x14ac:dyDescent="0.3">
      <c r="A4129" t="s">
        <v>371</v>
      </c>
      <c r="B4129" t="str">
        <v>Matriz de identificación de aspectos e impactos ambientales</v>
      </c>
      <c r="C4129">
        <v>0</v>
      </c>
      <c r="D4129" t="str">
        <f t="shared" si="70"/>
        <v>1</v>
      </c>
      <c r="E4129" t="s">
        <v>367</v>
      </c>
      <c r="F4129">
        <v>2025</v>
      </c>
    </row>
    <row r="4130" spans="1:6" x14ac:dyDescent="0.3">
      <c r="A4130" t="s">
        <v>371</v>
      </c>
      <c r="B4130" t="str">
        <v>Divulgación de la Matriz de identificación de aspectos e impactos ambientales</v>
      </c>
      <c r="C4130">
        <v>0</v>
      </c>
      <c r="D4130" t="str">
        <f t="shared" si="70"/>
        <v>1</v>
      </c>
      <c r="E4130" t="s">
        <v>367</v>
      </c>
      <c r="F4130">
        <v>2025</v>
      </c>
    </row>
    <row r="4131" spans="1:6" x14ac:dyDescent="0.3">
      <c r="A4131" t="s">
        <v>371</v>
      </c>
      <c r="B4131" t="str">
        <v>Presupuesto para la implementación del Sistema de Gestión Ambiental</v>
      </c>
      <c r="C4131">
        <v>0</v>
      </c>
      <c r="D4131" t="str">
        <f t="shared" si="70"/>
        <v>1</v>
      </c>
      <c r="E4131" t="s">
        <v>367</v>
      </c>
      <c r="F4131">
        <v>2025</v>
      </c>
    </row>
    <row r="4132" spans="1:6" x14ac:dyDescent="0.3">
      <c r="A4132" t="s">
        <v>371</v>
      </c>
      <c r="B4132" t="str">
        <v>Matriz de comunicaciones externas</v>
      </c>
      <c r="C4132">
        <v>0</v>
      </c>
      <c r="D4132" t="str">
        <f t="shared" si="70"/>
        <v>1</v>
      </c>
      <c r="E4132" t="s">
        <v>367</v>
      </c>
      <c r="F4132">
        <v>2025</v>
      </c>
    </row>
    <row r="4133" spans="1:6" x14ac:dyDescent="0.3">
      <c r="A4133" t="s">
        <v>371</v>
      </c>
      <c r="B4133" t="str">
        <v xml:space="preserve">Aforo de residuos ordinarios </v>
      </c>
      <c r="C4133">
        <v>0</v>
      </c>
      <c r="D4133" t="str">
        <f t="shared" si="70"/>
        <v>1</v>
      </c>
      <c r="E4133" t="s">
        <v>367</v>
      </c>
      <c r="F4133">
        <v>2025</v>
      </c>
    </row>
    <row r="4134" spans="1:6" x14ac:dyDescent="0.3">
      <c r="A4134" t="s">
        <v>371</v>
      </c>
      <c r="B4134" t="str">
        <v>Recolección de residuos aprovechables (SGA-PM-01-RG-02 Venta de material reciclable y/o donación)</v>
      </c>
      <c r="C4134">
        <v>0</v>
      </c>
      <c r="D4134" t="str">
        <f t="shared" si="70"/>
        <v>1</v>
      </c>
      <c r="E4134" t="s">
        <v>367</v>
      </c>
      <c r="F4134">
        <v>2025</v>
      </c>
    </row>
    <row r="4135" spans="1:6" x14ac:dyDescent="0.3">
      <c r="A4135" t="s">
        <v>371</v>
      </c>
      <c r="B4135" t="str">
        <v xml:space="preserve">Licencias de empresas de recolección , transporte y disposición de residuos peligrosos </v>
      </c>
      <c r="C4135">
        <v>0</v>
      </c>
      <c r="D4135" t="str">
        <f t="shared" si="70"/>
        <v>1</v>
      </c>
      <c r="E4135" t="s">
        <v>367</v>
      </c>
      <c r="F4135">
        <v>2025</v>
      </c>
    </row>
    <row r="4136" spans="1:6" x14ac:dyDescent="0.3">
      <c r="A4136" t="s">
        <v>371</v>
      </c>
      <c r="B4136" t="str">
        <v>Actualización del registro SGA-PM-01-RG-01 Control de generación y disposición de residuos</v>
      </c>
      <c r="C4136">
        <v>0</v>
      </c>
      <c r="D4136" t="str">
        <f t="shared" si="70"/>
        <v>1</v>
      </c>
      <c r="E4136" t="s">
        <v>367</v>
      </c>
      <c r="F4136">
        <v>2025</v>
      </c>
    </row>
    <row r="4137" spans="1:6" x14ac:dyDescent="0.3">
      <c r="A4137" t="s">
        <v>371</v>
      </c>
      <c r="B4137" t="str">
        <v xml:space="preserve">Licencias y certificados de disposición final de los talleres que realizan mantenimiento a los vehiculos </v>
      </c>
      <c r="C4137">
        <v>0</v>
      </c>
      <c r="D4137" t="str">
        <f t="shared" si="70"/>
        <v>1</v>
      </c>
      <c r="E4137" t="s">
        <v>367</v>
      </c>
      <c r="F4137">
        <v>2025</v>
      </c>
    </row>
    <row r="4138" spans="1:6" x14ac:dyDescent="0.3">
      <c r="A4138" t="s">
        <v>371</v>
      </c>
      <c r="B4138" t="str">
        <v>Control de plagas (roedores)</v>
      </c>
      <c r="C4138">
        <v>0</v>
      </c>
      <c r="D4138" t="str">
        <f t="shared" si="70"/>
        <v>1</v>
      </c>
      <c r="E4138" t="s">
        <v>367</v>
      </c>
      <c r="F4138">
        <v>2025</v>
      </c>
    </row>
    <row r="4139" spans="1:6" x14ac:dyDescent="0.3">
      <c r="A4139" t="s">
        <v>371</v>
      </c>
      <c r="B4139" t="str">
        <v>Fumigación general (Vectores)</v>
      </c>
      <c r="C4139">
        <v>0</v>
      </c>
      <c r="D4139" t="str">
        <f t="shared" si="70"/>
        <v>1</v>
      </c>
      <c r="E4139" t="s">
        <v>367</v>
      </c>
      <c r="F4139">
        <v>2025</v>
      </c>
    </row>
    <row r="4140" spans="1:6" x14ac:dyDescent="0.3">
      <c r="A4140" t="s">
        <v>371</v>
      </c>
      <c r="B4140" t="str">
        <v>Lavado de tanques</v>
      </c>
      <c r="C4140">
        <v>0</v>
      </c>
      <c r="D4140" t="str">
        <f t="shared" si="70"/>
        <v>1</v>
      </c>
      <c r="E4140" t="s">
        <v>367</v>
      </c>
      <c r="F4140">
        <v>2025</v>
      </c>
    </row>
    <row r="4141" spans="1:6" x14ac:dyDescent="0.3">
      <c r="A4141" t="s">
        <v>371</v>
      </c>
      <c r="B4141" t="str">
        <v>Análisis e informe de agua potable (Laboratorio acreditado por el IDEAM)</v>
      </c>
      <c r="C4141">
        <v>0</v>
      </c>
      <c r="D4141" t="str">
        <f t="shared" si="70"/>
        <v>1</v>
      </c>
      <c r="E4141" t="s">
        <v>367</v>
      </c>
      <c r="F4141">
        <v>2025</v>
      </c>
    </row>
    <row r="4142" spans="1:6" x14ac:dyDescent="0.3">
      <c r="A4142" t="s">
        <v>371</v>
      </c>
      <c r="B4142" t="str">
        <v>Mantenimiento de los filtros de agua de las instalaciones de la sede</v>
      </c>
      <c r="C4142">
        <v>0</v>
      </c>
      <c r="D4142" t="str">
        <f t="shared" si="70"/>
        <v>1</v>
      </c>
      <c r="E4142" t="s">
        <v>367</v>
      </c>
      <c r="F4142">
        <v>2025</v>
      </c>
    </row>
    <row r="4143" spans="1:6" x14ac:dyDescent="0.3">
      <c r="A4143" t="s">
        <v>371</v>
      </c>
      <c r="B4143" t="str">
        <v>Proyectos para la disminuación del impacto ambiental</v>
      </c>
      <c r="C4143">
        <v>0</v>
      </c>
      <c r="D4143" t="str">
        <f t="shared" si="70"/>
        <v>1</v>
      </c>
      <c r="E4143" t="s">
        <v>367</v>
      </c>
      <c r="F4143">
        <v>2025</v>
      </c>
    </row>
    <row r="4144" spans="1:6" x14ac:dyDescent="0.3">
      <c r="A4144" t="s">
        <v>371</v>
      </c>
      <c r="B4144" t="str">
        <v>Campañas de toma de conciencia en el contrato</v>
      </c>
      <c r="C4144">
        <v>0</v>
      </c>
      <c r="D4144" t="str">
        <f t="shared" si="70"/>
        <v>1</v>
      </c>
      <c r="E4144" t="s">
        <v>367</v>
      </c>
      <c r="F4144">
        <v>2025</v>
      </c>
    </row>
    <row r="4145" spans="1:6" x14ac:dyDescent="0.3">
      <c r="A4145" t="s">
        <v>371</v>
      </c>
      <c r="B4145" t="str">
        <v>Charlas o divulgaciones en temas ambientales</v>
      </c>
      <c r="C4145">
        <v>0</v>
      </c>
      <c r="D4145" t="str">
        <f t="shared" si="70"/>
        <v>1</v>
      </c>
      <c r="E4145" t="s">
        <v>367</v>
      </c>
      <c r="F4145">
        <v>2025</v>
      </c>
    </row>
    <row r="4146" spans="1:6" x14ac:dyDescent="0.3">
      <c r="A4146" t="s">
        <v>371</v>
      </c>
      <c r="B4146" t="str">
        <v>Verificación de las revisiones tecnicomecanica de los vehiculos</v>
      </c>
      <c r="C4146">
        <v>0</v>
      </c>
      <c r="D4146" t="str">
        <f t="shared" si="70"/>
        <v>1</v>
      </c>
      <c r="E4146" t="s">
        <v>367</v>
      </c>
      <c r="F4146">
        <v>2025</v>
      </c>
    </row>
    <row r="4147" spans="1:6" x14ac:dyDescent="0.3">
      <c r="A4147" t="s">
        <v>371</v>
      </c>
      <c r="B4147" t="str">
        <v>Verificaciones de las revisiones tecnicomecanicas de las motos</v>
      </c>
      <c r="C4147">
        <v>0</v>
      </c>
      <c r="D4147" t="str">
        <f t="shared" si="70"/>
        <v>1</v>
      </c>
      <c r="E4147" t="s">
        <v>367</v>
      </c>
      <c r="F4147">
        <v>2025</v>
      </c>
    </row>
    <row r="4148" spans="1:6" x14ac:dyDescent="0.3">
      <c r="A4148" t="s">
        <v>371</v>
      </c>
      <c r="B4148" t="str">
        <v>Revisión de la información en la plataforma CAMPRO</v>
      </c>
      <c r="C4148">
        <v>0</v>
      </c>
      <c r="D4148" t="str">
        <f t="shared" si="70"/>
        <v>1</v>
      </c>
      <c r="E4148" t="s">
        <v>367</v>
      </c>
      <c r="F4148">
        <v>2025</v>
      </c>
    </row>
    <row r="4149" spans="1:6" x14ac:dyDescent="0.3">
      <c r="A4149" t="s">
        <v>371</v>
      </c>
      <c r="B4149" t="str">
        <v>Certificación ambiental para la habilitación de centros de diagnostico automotor - CDA</v>
      </c>
      <c r="C4149">
        <v>0</v>
      </c>
      <c r="D4149" t="str">
        <f t="shared" si="70"/>
        <v>1</v>
      </c>
      <c r="E4149" t="s">
        <v>367</v>
      </c>
      <c r="F4149">
        <v>2025</v>
      </c>
    </row>
    <row r="4150" spans="1:6" x14ac:dyDescent="0.3">
      <c r="A4150" t="s">
        <v>371</v>
      </c>
      <c r="B4150" t="str">
        <v>Combustibles</v>
      </c>
      <c r="C4150">
        <v>0</v>
      </c>
      <c r="D4150" t="str">
        <f t="shared" si="70"/>
        <v>1</v>
      </c>
      <c r="E4150" t="s">
        <v>367</v>
      </c>
      <c r="F4150">
        <v>2025</v>
      </c>
    </row>
    <row r="4151" spans="1:6" x14ac:dyDescent="0.3">
      <c r="A4151" t="s">
        <v>371</v>
      </c>
      <c r="B4151" t="str">
        <v>SSL-PM-02-RG-01 Matriz de Identificación sustancia quimica</v>
      </c>
      <c r="C4151">
        <v>0</v>
      </c>
      <c r="D4151" t="str">
        <f t="shared" si="70"/>
        <v>1</v>
      </c>
      <c r="E4151" t="s">
        <v>367</v>
      </c>
      <c r="F4151">
        <v>2025</v>
      </c>
    </row>
    <row r="4152" spans="1:6" x14ac:dyDescent="0.3">
      <c r="A4152" t="s">
        <v>371</v>
      </c>
      <c r="B4152" t="str">
        <v>Matriz de compatibilidad de acuerdo a las sustancias quimicas que se manejan</v>
      </c>
      <c r="C4152">
        <v>0</v>
      </c>
      <c r="D4152" t="str">
        <f t="shared" ref="D4152:D4178" si="71">IF(C4152=1,"0","1")</f>
        <v>1</v>
      </c>
      <c r="E4152" t="s">
        <v>367</v>
      </c>
      <c r="F4152">
        <v>2025</v>
      </c>
    </row>
    <row r="4153" spans="1:6" x14ac:dyDescent="0.3">
      <c r="A4153" t="s">
        <v>371</v>
      </c>
      <c r="B4153" t="str">
        <v>Verificación del almacenamiento de las sustancias quimicas de acuerdo al Sistema Globalmente Armonizado (Registro fotografico)</v>
      </c>
      <c r="C4153">
        <v>0</v>
      </c>
      <c r="D4153" t="str">
        <f t="shared" si="71"/>
        <v>1</v>
      </c>
      <c r="E4153" t="s">
        <v>367</v>
      </c>
      <c r="F4153">
        <v>2025</v>
      </c>
    </row>
    <row r="4154" spans="1:6" x14ac:dyDescent="0.3">
      <c r="A4154" t="s">
        <v>371</v>
      </c>
      <c r="B4154" t="str">
        <v>SSL-PM-02-RG-02 Etiquetado de las sustancias quimicas en la sede del proyecto (Servicios generales, almacen, TI, entre otras). (Registro fotografico)</v>
      </c>
      <c r="C4154">
        <v>0</v>
      </c>
      <c r="D4154" t="str">
        <f t="shared" si="71"/>
        <v>1</v>
      </c>
      <c r="E4154" t="s">
        <v>367</v>
      </c>
      <c r="F4154">
        <v>2025</v>
      </c>
    </row>
    <row r="4155" spans="1:6" x14ac:dyDescent="0.3">
      <c r="A4155" t="s">
        <v>371</v>
      </c>
      <c r="B4155" t="str">
        <v>Fichas de seguridad que se utilizan en el proyecto (Resolución 773 de 2021 - Decreto 1496 del 2018  y que cumplan de acuerdo a la NTC 4435)</v>
      </c>
      <c r="C4155">
        <v>0</v>
      </c>
      <c r="D4155" t="str">
        <f t="shared" si="71"/>
        <v>1</v>
      </c>
      <c r="E4155" t="s">
        <v>367</v>
      </c>
      <c r="F4155">
        <v>2025</v>
      </c>
    </row>
    <row r="4156" spans="1:6" x14ac:dyDescent="0.3">
      <c r="A4156" t="s">
        <v>371</v>
      </c>
      <c r="B4156" t="str">
        <v xml:space="preserve">SSL-PM-02-RG-02 Etiquetado de las sustancias quimicas en los vehiculos del proyecto  </v>
      </c>
      <c r="C4156">
        <v>0</v>
      </c>
      <c r="D4156" t="str">
        <f t="shared" si="71"/>
        <v>1</v>
      </c>
      <c r="E4156" t="s">
        <v>367</v>
      </c>
      <c r="F4156">
        <v>2025</v>
      </c>
    </row>
    <row r="4157" spans="1:6" x14ac:dyDescent="0.3">
      <c r="A4157" t="s">
        <v>371</v>
      </c>
      <c r="B4157" t="str">
        <v>SSL-PM-02-RG-03 Tarjeta de emergencia (para el transporte de sustancias quimicas)</v>
      </c>
      <c r="C4157">
        <v>0</v>
      </c>
      <c r="D4157" t="str">
        <f t="shared" si="71"/>
        <v>1</v>
      </c>
      <c r="E4157" t="s">
        <v>367</v>
      </c>
      <c r="F4157">
        <v>2025</v>
      </c>
    </row>
    <row r="4158" spans="1:6" x14ac:dyDescent="0.3">
      <c r="A4158" t="s">
        <v>371</v>
      </c>
      <c r="B4158" t="str">
        <v>Cumplimiento al rotulado de los vehiculos que transportan sustancias (Decreto 1609/2002)</v>
      </c>
      <c r="C4158">
        <v>0</v>
      </c>
      <c r="D4158" t="str">
        <f t="shared" si="71"/>
        <v>1</v>
      </c>
      <c r="E4158" t="s">
        <v>367</v>
      </c>
      <c r="F4158">
        <v>2025</v>
      </c>
    </row>
    <row r="4159" spans="1:6" x14ac:dyDescent="0.3">
      <c r="A4159" t="s">
        <v>371</v>
      </c>
      <c r="B4159" t="str">
        <v>SSL-PM-14-RG-05 Guion para el desarrollo del simulacro</v>
      </c>
      <c r="C4159">
        <v>1</v>
      </c>
      <c r="D4159" t="str">
        <f t="shared" si="71"/>
        <v>0</v>
      </c>
      <c r="E4159" t="s">
        <v>367</v>
      </c>
      <c r="F4159">
        <v>2025</v>
      </c>
    </row>
    <row r="4160" spans="1:6" x14ac:dyDescent="0.3">
      <c r="A4160" t="s">
        <v>371</v>
      </c>
      <c r="B4160" t="str">
        <v>SGA-PR-02-RG-03 Informe de simulacro de emergencias ambientales.</v>
      </c>
      <c r="C4160">
        <v>1</v>
      </c>
      <c r="D4160" t="str">
        <f t="shared" si="71"/>
        <v>0</v>
      </c>
      <c r="E4160" t="s">
        <v>367</v>
      </c>
      <c r="F4160">
        <v>2025</v>
      </c>
    </row>
    <row r="4161" spans="1:6" x14ac:dyDescent="0.3">
      <c r="A4161" t="s">
        <v>371</v>
      </c>
      <c r="B4161" t="str">
        <v>Documento donde se establece los PONS aplicables al contrato</v>
      </c>
      <c r="C4161">
        <v>1</v>
      </c>
      <c r="D4161" t="str">
        <f t="shared" si="71"/>
        <v>0</v>
      </c>
      <c r="E4161" t="s">
        <v>367</v>
      </c>
      <c r="F4161">
        <v>2025</v>
      </c>
    </row>
    <row r="4162" spans="1:6" x14ac:dyDescent="0.3">
      <c r="A4162" t="s">
        <v>371</v>
      </c>
      <c r="B4162" t="str">
        <v>SGA-PR-02-RG-02 Investigación de causalidad de emergencias ambientales</v>
      </c>
      <c r="C4162">
        <v>0</v>
      </c>
      <c r="D4162" t="str">
        <f t="shared" si="71"/>
        <v>1</v>
      </c>
      <c r="E4162" t="s">
        <v>367</v>
      </c>
      <c r="F4162">
        <v>2025</v>
      </c>
    </row>
    <row r="4163" spans="1:6" x14ac:dyDescent="0.3">
      <c r="A4163" t="s">
        <v>371</v>
      </c>
      <c r="B4163" t="str">
        <v>SGA-PR-02-RG-04 Base de incidentes ambientales</v>
      </c>
      <c r="C4163">
        <v>0</v>
      </c>
      <c r="D4163" t="str">
        <f t="shared" si="71"/>
        <v>1</v>
      </c>
      <c r="E4163" t="s">
        <v>367</v>
      </c>
      <c r="F4163">
        <v>2025</v>
      </c>
    </row>
    <row r="4164" spans="1:6" x14ac:dyDescent="0.3">
      <c r="A4164" t="s">
        <v>371</v>
      </c>
      <c r="B4164" t="str">
        <v>Reporte de formaciones en AXA</v>
      </c>
      <c r="C4164">
        <v>0</v>
      </c>
      <c r="D4164" t="str">
        <f t="shared" si="71"/>
        <v>1</v>
      </c>
      <c r="E4164" t="s">
        <v>367</v>
      </c>
      <c r="F4164">
        <v>2025</v>
      </c>
    </row>
    <row r="4165" spans="1:6" x14ac:dyDescent="0.3">
      <c r="A4165" t="s">
        <v>371</v>
      </c>
      <c r="B4165" t="str">
        <v>Inspecciones ambiental en terreno</v>
      </c>
      <c r="C4165">
        <v>0</v>
      </c>
      <c r="D4165" t="str">
        <f t="shared" si="71"/>
        <v>1</v>
      </c>
      <c r="E4165" t="s">
        <v>367</v>
      </c>
      <c r="F4165">
        <v>2025</v>
      </c>
    </row>
    <row r="4166" spans="1:6" x14ac:dyDescent="0.3">
      <c r="A4166" t="s">
        <v>371</v>
      </c>
      <c r="B4166" t="str">
        <v>Inspecciones de kit de derrames</v>
      </c>
      <c r="C4166">
        <v>0</v>
      </c>
      <c r="D4166" t="str">
        <f t="shared" si="71"/>
        <v>1</v>
      </c>
      <c r="E4166" t="s">
        <v>367</v>
      </c>
      <c r="F4166">
        <v>2025</v>
      </c>
    </row>
    <row r="4167" spans="1:6" x14ac:dyDescent="0.3">
      <c r="A4167" t="s">
        <v>371</v>
      </c>
      <c r="B4167" t="str">
        <v>Inspecciones localivas ambientales</v>
      </c>
      <c r="C4167">
        <v>0</v>
      </c>
      <c r="D4167" t="str">
        <f t="shared" si="71"/>
        <v>1</v>
      </c>
      <c r="E4167" t="s">
        <v>367</v>
      </c>
      <c r="F4167">
        <v>2025</v>
      </c>
    </row>
    <row r="4168" spans="1:6" x14ac:dyDescent="0.3">
      <c r="A4168" t="s">
        <v>371</v>
      </c>
      <c r="B4168" t="str">
        <v>Informe del desempeño ambiental del contrato (Indicadores, practicas sostenibles, hallazgos, entre otros)</v>
      </c>
      <c r="C4168">
        <v>0</v>
      </c>
      <c r="D4168" t="str">
        <f t="shared" si="71"/>
        <v>1</v>
      </c>
      <c r="E4168" t="s">
        <v>367</v>
      </c>
      <c r="F4168">
        <v>2025</v>
      </c>
    </row>
    <row r="4169" spans="1:6" x14ac:dyDescent="0.3">
      <c r="A4169" t="s">
        <v>371</v>
      </c>
      <c r="B4169" t="str">
        <v>Comunicación del desempeño ambiental a colaboradores</v>
      </c>
      <c r="C4169">
        <v>0</v>
      </c>
      <c r="D4169" t="str">
        <f t="shared" si="71"/>
        <v>1</v>
      </c>
      <c r="E4169" t="s">
        <v>367</v>
      </c>
      <c r="F4169">
        <v>2025</v>
      </c>
    </row>
    <row r="4170" spans="1:6" x14ac:dyDescent="0.3">
      <c r="A4170" t="s">
        <v>371</v>
      </c>
      <c r="B4170" t="str">
        <v>SGA-PL-01-RG-05 Lista de chequeo de cumplimiento ambiental de proveedores (Sustancias quimicas, Saneamiento básico, Residuos peligrosos, RCD, CDA, Estaciones de servicio, Laboratorios - Cromatografia; entre otros)</v>
      </c>
      <c r="C4170">
        <v>0</v>
      </c>
      <c r="D4170" t="str">
        <f t="shared" si="71"/>
        <v>1</v>
      </c>
      <c r="E4170" t="s">
        <v>367</v>
      </c>
      <c r="F4170">
        <v>2025</v>
      </c>
    </row>
    <row r="4171" spans="1:6" x14ac:dyDescent="0.3">
      <c r="A4171" t="s">
        <v>371</v>
      </c>
      <c r="B4171" t="str">
        <v>Soportes del cumplimiento ambiental de cada proveedor</v>
      </c>
      <c r="C4171">
        <v>0</v>
      </c>
      <c r="D4171" t="str">
        <f t="shared" si="71"/>
        <v>1</v>
      </c>
      <c r="E4171" t="s">
        <v>367</v>
      </c>
      <c r="F4171">
        <v>2025</v>
      </c>
    </row>
    <row r="4172" spans="1:6" x14ac:dyDescent="0.3">
      <c r="A4172" t="s">
        <v>371</v>
      </c>
      <c r="B4172" t="str">
        <v>Seguimiento y Control Acciones Correctivas y Oportunidades de Mejora</v>
      </c>
      <c r="C4172">
        <v>0</v>
      </c>
      <c r="D4172" t="str">
        <f t="shared" si="71"/>
        <v>1</v>
      </c>
      <c r="E4172" t="s">
        <v>367</v>
      </c>
      <c r="F4172">
        <v>2025</v>
      </c>
    </row>
    <row r="4173" spans="1:6" x14ac:dyDescent="0.3">
      <c r="A4173" t="s">
        <v>371</v>
      </c>
      <c r="B4173" t="str">
        <v>Evidencias de cierre de hallazgo</v>
      </c>
      <c r="C4173">
        <v>0</v>
      </c>
      <c r="D4173" t="str">
        <f t="shared" si="71"/>
        <v>1</v>
      </c>
      <c r="E4173" t="s">
        <v>367</v>
      </c>
      <c r="F4173">
        <v>2025</v>
      </c>
    </row>
    <row r="4174" spans="1:6" x14ac:dyDescent="0.3">
      <c r="A4174" t="s">
        <v>371</v>
      </c>
      <c r="B4174" t="str">
        <v>Residuos</v>
      </c>
      <c r="C4174">
        <v>0</v>
      </c>
      <c r="D4174" t="str">
        <f t="shared" si="71"/>
        <v>1</v>
      </c>
      <c r="E4174" t="s">
        <v>367</v>
      </c>
      <c r="F4174">
        <v>2025</v>
      </c>
    </row>
    <row r="4175" spans="1:6" x14ac:dyDescent="0.3">
      <c r="A4175" t="s">
        <v>371</v>
      </c>
      <c r="B4175" t="str">
        <v>Emisiones y combustible</v>
      </c>
      <c r="C4175">
        <v>0</v>
      </c>
      <c r="D4175" t="str">
        <f t="shared" si="71"/>
        <v>1</v>
      </c>
      <c r="E4175" t="s">
        <v>367</v>
      </c>
      <c r="F4175">
        <v>2025</v>
      </c>
    </row>
    <row r="4176" spans="1:6" x14ac:dyDescent="0.3">
      <c r="A4176" t="s">
        <v>371</v>
      </c>
      <c r="B4176" t="str">
        <v>Inspecciones</v>
      </c>
      <c r="C4176">
        <v>0</v>
      </c>
      <c r="D4176" t="str">
        <f t="shared" si="71"/>
        <v>1</v>
      </c>
      <c r="E4176" t="s">
        <v>367</v>
      </c>
      <c r="F4176">
        <v>2025</v>
      </c>
    </row>
    <row r="4177" spans="1:6" x14ac:dyDescent="0.3">
      <c r="A4177" t="s">
        <v>371</v>
      </c>
      <c r="B4177" t="str">
        <v>Practicas</v>
      </c>
      <c r="C4177">
        <v>0</v>
      </c>
      <c r="D4177" t="str">
        <f t="shared" si="71"/>
        <v>1</v>
      </c>
      <c r="E4177" t="s">
        <v>367</v>
      </c>
      <c r="F4177">
        <v>2025</v>
      </c>
    </row>
    <row r="4178" spans="1:6" x14ac:dyDescent="0.3">
      <c r="A4178" t="s">
        <v>371</v>
      </c>
      <c r="B4178" t="str">
        <v>Formaciones</v>
      </c>
      <c r="C4178">
        <v>0</v>
      </c>
      <c r="D4178" t="str">
        <f t="shared" si="71"/>
        <v>1</v>
      </c>
      <c r="E4178" t="s">
        <v>367</v>
      </c>
      <c r="F4178">
        <v>2025</v>
      </c>
    </row>
  </sheetData>
  <autoFilter ref="A2:F4178" xr:uid="{5856B88D-D847-4DF4-9BAF-05BA07899FD1}"/>
  <phoneticPr fontId="20"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B02A7-D700-4012-A5B0-FDE6EDED5A84}">
  <dimension ref="B2:H710"/>
  <sheetViews>
    <sheetView workbookViewId="0">
      <selection activeCell="K16" sqref="K16"/>
    </sheetView>
  </sheetViews>
  <sheetFormatPr baseColWidth="10" defaultColWidth="11.44140625" defaultRowHeight="14.4" x14ac:dyDescent="0.3"/>
  <sheetData>
    <row r="2" spans="2:8" ht="15" thickBot="1" x14ac:dyDescent="0.35">
      <c r="B2" t="s">
        <v>344</v>
      </c>
      <c r="C2" s="15" t="s">
        <v>96</v>
      </c>
      <c r="D2" t="s">
        <v>345</v>
      </c>
      <c r="E2" t="s">
        <v>346</v>
      </c>
      <c r="F2" t="s">
        <v>347</v>
      </c>
      <c r="G2" t="s">
        <v>348</v>
      </c>
      <c r="H2" t="s">
        <v>262</v>
      </c>
    </row>
    <row r="3" spans="2:8" x14ac:dyDescent="0.3">
      <c r="B3" t="s">
        <v>349</v>
      </c>
      <c r="C3" cm="1">
        <f t="array" ref="C3:C61">'MTTO (2)'!D9:D67</f>
        <v>1</v>
      </c>
      <c r="D3" cm="1">
        <f t="array" ref="D3:D61">'MTTO (2)'!E9:E67</f>
        <v>1</v>
      </c>
      <c r="E3" t="str">
        <f>IF(D3=1,"0","1")</f>
        <v>0</v>
      </c>
      <c r="F3" t="s">
        <v>350</v>
      </c>
      <c r="G3">
        <v>2025</v>
      </c>
      <c r="H3" s="227">
        <v>0.02</v>
      </c>
    </row>
    <row r="4" spans="2:8" ht="15" thickBot="1" x14ac:dyDescent="0.35">
      <c r="B4" t="s">
        <v>349</v>
      </c>
      <c r="C4">
        <v>1</v>
      </c>
      <c r="D4">
        <v>1</v>
      </c>
      <c r="E4" t="str">
        <f t="shared" ref="E4:E16" si="0">IF(D4=1,"0","1")</f>
        <v>0</v>
      </c>
      <c r="F4" t="s">
        <v>350</v>
      </c>
      <c r="G4">
        <v>2025</v>
      </c>
      <c r="H4" s="228">
        <v>0.02</v>
      </c>
    </row>
    <row r="5" spans="2:8" x14ac:dyDescent="0.3">
      <c r="B5" t="s">
        <v>349</v>
      </c>
      <c r="C5">
        <v>1</v>
      </c>
      <c r="D5">
        <v>1</v>
      </c>
      <c r="E5" t="str">
        <f t="shared" si="0"/>
        <v>0</v>
      </c>
      <c r="F5" t="s">
        <v>350</v>
      </c>
      <c r="G5">
        <v>2025</v>
      </c>
      <c r="H5" s="237">
        <v>2.3300000000000001E-2</v>
      </c>
    </row>
    <row r="6" spans="2:8" x14ac:dyDescent="0.3">
      <c r="B6" t="s">
        <v>349</v>
      </c>
      <c r="C6">
        <v>1</v>
      </c>
      <c r="D6">
        <v>1</v>
      </c>
      <c r="E6" t="str">
        <f t="shared" si="0"/>
        <v>0</v>
      </c>
      <c r="F6" t="s">
        <v>350</v>
      </c>
      <c r="G6">
        <v>2025</v>
      </c>
      <c r="H6" s="237">
        <v>2.3300000000000001E-2</v>
      </c>
    </row>
    <row r="7" spans="2:8" ht="15" thickBot="1" x14ac:dyDescent="0.35">
      <c r="B7" t="s">
        <v>349</v>
      </c>
      <c r="C7">
        <v>1</v>
      </c>
      <c r="D7">
        <v>1</v>
      </c>
      <c r="E7" t="str">
        <f t="shared" si="0"/>
        <v>0</v>
      </c>
      <c r="F7" t="s">
        <v>350</v>
      </c>
      <c r="G7">
        <v>2025</v>
      </c>
      <c r="H7" s="237">
        <v>2.3300000000000001E-2</v>
      </c>
    </row>
    <row r="8" spans="2:8" ht="15" thickBot="1" x14ac:dyDescent="0.35">
      <c r="B8" t="s">
        <v>349</v>
      </c>
      <c r="C8">
        <v>1</v>
      </c>
      <c r="D8">
        <v>1</v>
      </c>
      <c r="E8" t="str">
        <f t="shared" si="0"/>
        <v>0</v>
      </c>
      <c r="F8" t="s">
        <v>350</v>
      </c>
      <c r="G8">
        <v>2025</v>
      </c>
      <c r="H8" s="231">
        <v>0.02</v>
      </c>
    </row>
    <row r="9" spans="2:8" ht="15" thickBot="1" x14ac:dyDescent="0.35">
      <c r="B9" t="s">
        <v>349</v>
      </c>
      <c r="C9">
        <v>1</v>
      </c>
      <c r="D9">
        <v>1</v>
      </c>
      <c r="E9" t="str">
        <f t="shared" si="0"/>
        <v>0</v>
      </c>
      <c r="F9" t="s">
        <v>351</v>
      </c>
      <c r="G9">
        <v>2025</v>
      </c>
      <c r="H9" s="231">
        <v>0.02</v>
      </c>
    </row>
    <row r="10" spans="2:8" ht="15" thickBot="1" x14ac:dyDescent="0.35">
      <c r="B10" t="s">
        <v>349</v>
      </c>
      <c r="C10">
        <v>1</v>
      </c>
      <c r="D10">
        <v>1</v>
      </c>
      <c r="E10" t="str">
        <f t="shared" si="0"/>
        <v>0</v>
      </c>
      <c r="F10" t="s">
        <v>351</v>
      </c>
      <c r="G10">
        <v>2025</v>
      </c>
      <c r="H10" s="227">
        <v>0.01</v>
      </c>
    </row>
    <row r="11" spans="2:8" ht="15" thickBot="1" x14ac:dyDescent="0.35">
      <c r="B11" t="s">
        <v>349</v>
      </c>
      <c r="C11">
        <v>1</v>
      </c>
      <c r="D11">
        <v>1</v>
      </c>
      <c r="E11" t="str">
        <f t="shared" si="0"/>
        <v>0</v>
      </c>
      <c r="F11" t="s">
        <v>351</v>
      </c>
      <c r="G11">
        <v>2025</v>
      </c>
      <c r="H11" s="227">
        <v>0.01</v>
      </c>
    </row>
    <row r="12" spans="2:8" ht="15" thickBot="1" x14ac:dyDescent="0.35">
      <c r="B12" t="s">
        <v>349</v>
      </c>
      <c r="C12">
        <v>1</v>
      </c>
      <c r="D12">
        <v>1</v>
      </c>
      <c r="E12" t="str">
        <f t="shared" si="0"/>
        <v>0</v>
      </c>
      <c r="F12" t="s">
        <v>351</v>
      </c>
      <c r="G12">
        <v>2025</v>
      </c>
      <c r="H12" s="227">
        <v>0.01</v>
      </c>
    </row>
    <row r="13" spans="2:8" ht="15" thickBot="1" x14ac:dyDescent="0.35">
      <c r="B13" t="s">
        <v>349</v>
      </c>
      <c r="C13">
        <v>1</v>
      </c>
      <c r="D13">
        <v>1</v>
      </c>
      <c r="E13" t="str">
        <f t="shared" si="0"/>
        <v>0</v>
      </c>
      <c r="F13" t="s">
        <v>351</v>
      </c>
      <c r="G13">
        <v>2025</v>
      </c>
      <c r="H13" s="227">
        <v>0.01</v>
      </c>
    </row>
    <row r="14" spans="2:8" ht="15" thickBot="1" x14ac:dyDescent="0.35">
      <c r="B14" t="s">
        <v>349</v>
      </c>
      <c r="C14">
        <v>1</v>
      </c>
      <c r="D14">
        <v>1</v>
      </c>
      <c r="E14" t="str">
        <f t="shared" si="0"/>
        <v>0</v>
      </c>
      <c r="F14" t="s">
        <v>351</v>
      </c>
      <c r="G14">
        <v>2025</v>
      </c>
      <c r="H14" s="227">
        <v>0.01</v>
      </c>
    </row>
    <row r="15" spans="2:8" ht="15" thickBot="1" x14ac:dyDescent="0.35">
      <c r="B15" t="s">
        <v>349</v>
      </c>
      <c r="C15">
        <v>1</v>
      </c>
      <c r="D15">
        <v>1</v>
      </c>
      <c r="E15" t="str">
        <f t="shared" si="0"/>
        <v>0</v>
      </c>
      <c r="F15" t="s">
        <v>351</v>
      </c>
      <c r="G15">
        <v>2025</v>
      </c>
      <c r="H15" s="227">
        <v>0.01</v>
      </c>
    </row>
    <row r="16" spans="2:8" ht="15" thickBot="1" x14ac:dyDescent="0.35">
      <c r="B16" t="s">
        <v>349</v>
      </c>
      <c r="C16">
        <v>1</v>
      </c>
      <c r="D16">
        <v>1</v>
      </c>
      <c r="E16" t="str">
        <f t="shared" si="0"/>
        <v>0</v>
      </c>
      <c r="F16" t="s">
        <v>351</v>
      </c>
      <c r="G16">
        <v>2025</v>
      </c>
      <c r="H16" s="227">
        <v>0.01</v>
      </c>
    </row>
    <row r="17" spans="2:8" ht="15" thickBot="1" x14ac:dyDescent="0.35">
      <c r="B17" t="s">
        <v>349</v>
      </c>
      <c r="C17">
        <v>1</v>
      </c>
      <c r="D17">
        <v>1</v>
      </c>
      <c r="E17" t="str">
        <f>IF(D17=1,"0","1")</f>
        <v>0</v>
      </c>
      <c r="F17" t="s">
        <v>351</v>
      </c>
      <c r="G17">
        <v>2025</v>
      </c>
      <c r="H17" s="227">
        <v>0.01</v>
      </c>
    </row>
    <row r="18" spans="2:8" ht="15" thickBot="1" x14ac:dyDescent="0.35">
      <c r="B18" t="s">
        <v>349</v>
      </c>
      <c r="C18">
        <v>1</v>
      </c>
      <c r="D18">
        <v>1</v>
      </c>
      <c r="E18" t="str">
        <f>IF(D18=1,"0","1")</f>
        <v>0</v>
      </c>
      <c r="F18" t="s">
        <v>351</v>
      </c>
      <c r="G18">
        <v>2025</v>
      </c>
      <c r="H18" s="227">
        <v>0.01</v>
      </c>
    </row>
    <row r="19" spans="2:8" x14ac:dyDescent="0.3">
      <c r="B19" t="s">
        <v>349</v>
      </c>
      <c r="C19">
        <v>1</v>
      </c>
      <c r="D19">
        <v>1</v>
      </c>
      <c r="E19" t="str">
        <f>IF(D19=1,"0","1")</f>
        <v>0</v>
      </c>
      <c r="F19" t="s">
        <v>351</v>
      </c>
      <c r="G19">
        <v>2025</v>
      </c>
      <c r="H19" s="227">
        <v>0.01</v>
      </c>
    </row>
    <row r="20" spans="2:8" x14ac:dyDescent="0.3">
      <c r="B20" t="s">
        <v>349</v>
      </c>
      <c r="C20">
        <v>1</v>
      </c>
      <c r="D20">
        <v>1</v>
      </c>
      <c r="E20" t="str">
        <f>IF(D20=1,"0","1")</f>
        <v>0</v>
      </c>
      <c r="F20" t="s">
        <v>351</v>
      </c>
      <c r="G20">
        <v>2025</v>
      </c>
      <c r="H20" s="238">
        <v>1.4E-2</v>
      </c>
    </row>
    <row r="21" spans="2:8" x14ac:dyDescent="0.3">
      <c r="B21" t="s">
        <v>349</v>
      </c>
      <c r="C21">
        <v>1</v>
      </c>
      <c r="D21">
        <v>1</v>
      </c>
      <c r="E21" t="str">
        <f t="shared" ref="E21:E84" si="1">IF(D21=1,"0","1")</f>
        <v>0</v>
      </c>
      <c r="F21" t="s">
        <v>351</v>
      </c>
      <c r="G21">
        <v>2025</v>
      </c>
      <c r="H21" s="238">
        <v>1.4E-2</v>
      </c>
    </row>
    <row r="22" spans="2:8" x14ac:dyDescent="0.3">
      <c r="B22" t="s">
        <v>349</v>
      </c>
      <c r="C22">
        <v>1</v>
      </c>
      <c r="D22">
        <v>1</v>
      </c>
      <c r="E22" t="str">
        <f t="shared" si="1"/>
        <v>0</v>
      </c>
      <c r="F22" t="s">
        <v>351</v>
      </c>
      <c r="G22">
        <v>2025</v>
      </c>
      <c r="H22" s="238">
        <v>1.4E-2</v>
      </c>
    </row>
    <row r="23" spans="2:8" x14ac:dyDescent="0.3">
      <c r="B23" t="s">
        <v>349</v>
      </c>
      <c r="C23">
        <v>2</v>
      </c>
      <c r="D23">
        <v>2</v>
      </c>
      <c r="E23" t="str">
        <f t="shared" si="1"/>
        <v>1</v>
      </c>
      <c r="F23" t="s">
        <v>351</v>
      </c>
      <c r="G23">
        <v>2025</v>
      </c>
      <c r="H23" s="238">
        <v>1.4E-2</v>
      </c>
    </row>
    <row r="24" spans="2:8" x14ac:dyDescent="0.3">
      <c r="B24" t="s">
        <v>349</v>
      </c>
      <c r="C24">
        <v>2</v>
      </c>
      <c r="D24">
        <v>2</v>
      </c>
      <c r="E24" t="str">
        <f t="shared" si="1"/>
        <v>1</v>
      </c>
      <c r="F24" t="s">
        <v>351</v>
      </c>
      <c r="G24">
        <v>2025</v>
      </c>
      <c r="H24" s="238">
        <v>1.4E-2</v>
      </c>
    </row>
    <row r="25" spans="2:8" x14ac:dyDescent="0.3">
      <c r="B25" t="s">
        <v>349</v>
      </c>
      <c r="C25">
        <v>2</v>
      </c>
      <c r="D25">
        <v>2</v>
      </c>
      <c r="E25" t="str">
        <f t="shared" si="1"/>
        <v>1</v>
      </c>
      <c r="F25" t="s">
        <v>351</v>
      </c>
      <c r="G25">
        <v>2025</v>
      </c>
      <c r="H25" s="238">
        <v>6.6600000000000001E-3</v>
      </c>
    </row>
    <row r="26" spans="2:8" x14ac:dyDescent="0.3">
      <c r="B26" t="s">
        <v>349</v>
      </c>
      <c r="C26">
        <v>2</v>
      </c>
      <c r="D26">
        <v>1</v>
      </c>
      <c r="E26" t="str">
        <f t="shared" si="1"/>
        <v>0</v>
      </c>
      <c r="F26" t="s">
        <v>351</v>
      </c>
      <c r="G26">
        <v>2025</v>
      </c>
      <c r="H26" s="238">
        <v>6.6600000000000001E-3</v>
      </c>
    </row>
    <row r="27" spans="2:8" ht="15" thickBot="1" x14ac:dyDescent="0.35">
      <c r="B27" t="s">
        <v>349</v>
      </c>
      <c r="C27">
        <v>1</v>
      </c>
      <c r="D27">
        <v>1</v>
      </c>
      <c r="E27" t="str">
        <f t="shared" si="1"/>
        <v>0</v>
      </c>
      <c r="F27" t="s">
        <v>351</v>
      </c>
      <c r="G27">
        <v>2025</v>
      </c>
      <c r="H27" s="238">
        <v>6.6600000000000001E-3</v>
      </c>
    </row>
    <row r="28" spans="2:8" ht="15" thickBot="1" x14ac:dyDescent="0.35">
      <c r="B28" t="s">
        <v>349</v>
      </c>
      <c r="C28">
        <v>1</v>
      </c>
      <c r="D28">
        <v>1</v>
      </c>
      <c r="E28" t="str">
        <f t="shared" si="1"/>
        <v>0</v>
      </c>
      <c r="F28" t="s">
        <v>351</v>
      </c>
      <c r="G28">
        <v>2025</v>
      </c>
      <c r="H28" s="236">
        <v>0.01</v>
      </c>
    </row>
    <row r="29" spans="2:8" ht="15" thickBot="1" x14ac:dyDescent="0.35">
      <c r="B29" t="s">
        <v>349</v>
      </c>
      <c r="C29">
        <v>1</v>
      </c>
      <c r="D29">
        <v>1</v>
      </c>
      <c r="E29" t="str">
        <f t="shared" si="1"/>
        <v>0</v>
      </c>
      <c r="F29" t="s">
        <v>351</v>
      </c>
      <c r="G29">
        <v>2025</v>
      </c>
      <c r="H29" s="236">
        <v>0.01</v>
      </c>
    </row>
    <row r="30" spans="2:8" ht="15" thickBot="1" x14ac:dyDescent="0.35">
      <c r="B30" t="s">
        <v>349</v>
      </c>
      <c r="C30">
        <v>1</v>
      </c>
      <c r="D30">
        <v>1</v>
      </c>
      <c r="E30" t="str">
        <f t="shared" si="1"/>
        <v>0</v>
      </c>
      <c r="F30" t="s">
        <v>351</v>
      </c>
      <c r="G30">
        <v>2025</v>
      </c>
      <c r="H30" s="236">
        <v>0.01</v>
      </c>
    </row>
    <row r="31" spans="2:8" x14ac:dyDescent="0.3">
      <c r="B31" t="s">
        <v>349</v>
      </c>
      <c r="C31">
        <v>0</v>
      </c>
      <c r="D31">
        <v>0</v>
      </c>
      <c r="E31" t="str">
        <f t="shared" si="1"/>
        <v>1</v>
      </c>
      <c r="F31" t="s">
        <v>351</v>
      </c>
      <c r="G31">
        <v>2025</v>
      </c>
      <c r="H31" s="236">
        <v>0.01</v>
      </c>
    </row>
    <row r="32" spans="2:8" ht="15" thickBot="1" x14ac:dyDescent="0.35">
      <c r="B32" t="s">
        <v>349</v>
      </c>
      <c r="C32">
        <v>1</v>
      </c>
      <c r="D32">
        <v>1</v>
      </c>
      <c r="E32" t="str">
        <f t="shared" si="1"/>
        <v>0</v>
      </c>
      <c r="F32" t="s">
        <v>351</v>
      </c>
      <c r="G32">
        <v>2025</v>
      </c>
      <c r="H32" s="226">
        <v>0.01</v>
      </c>
    </row>
    <row r="33" spans="2:8" ht="15" thickBot="1" x14ac:dyDescent="0.35">
      <c r="B33" t="s">
        <v>349</v>
      </c>
      <c r="C33">
        <v>0</v>
      </c>
      <c r="D33">
        <v>1</v>
      </c>
      <c r="E33" t="str">
        <f t="shared" si="1"/>
        <v>0</v>
      </c>
      <c r="F33" t="s">
        <v>351</v>
      </c>
      <c r="G33">
        <v>2025</v>
      </c>
      <c r="H33" s="240">
        <v>8.7500000000000008E-3</v>
      </c>
    </row>
    <row r="34" spans="2:8" ht="15" thickBot="1" x14ac:dyDescent="0.35">
      <c r="B34" t="s">
        <v>349</v>
      </c>
      <c r="C34">
        <v>1</v>
      </c>
      <c r="D34">
        <v>1</v>
      </c>
      <c r="E34" t="str">
        <f t="shared" si="1"/>
        <v>0</v>
      </c>
      <c r="F34" t="s">
        <v>351</v>
      </c>
      <c r="G34">
        <v>2025</v>
      </c>
      <c r="H34" s="240">
        <v>8.7500000000000008E-3</v>
      </c>
    </row>
    <row r="35" spans="2:8" ht="15" thickBot="1" x14ac:dyDescent="0.35">
      <c r="B35" t="s">
        <v>349</v>
      </c>
      <c r="C35">
        <v>0</v>
      </c>
      <c r="D35">
        <v>0</v>
      </c>
      <c r="E35" t="str">
        <f t="shared" si="1"/>
        <v>1</v>
      </c>
      <c r="F35" t="s">
        <v>351</v>
      </c>
      <c r="G35">
        <v>2025</v>
      </c>
      <c r="H35" s="240">
        <v>8.7500000000000008E-3</v>
      </c>
    </row>
    <row r="36" spans="2:8" ht="15" thickBot="1" x14ac:dyDescent="0.35">
      <c r="B36" t="s">
        <v>349</v>
      </c>
      <c r="C36">
        <v>1</v>
      </c>
      <c r="D36">
        <v>1</v>
      </c>
      <c r="E36" t="str">
        <f t="shared" si="1"/>
        <v>0</v>
      </c>
      <c r="F36" t="s">
        <v>351</v>
      </c>
      <c r="G36">
        <v>2025</v>
      </c>
      <c r="H36" s="240">
        <v>8.7500000000000008E-3</v>
      </c>
    </row>
    <row r="37" spans="2:8" ht="15" thickBot="1" x14ac:dyDescent="0.35">
      <c r="B37" t="s">
        <v>349</v>
      </c>
      <c r="C37">
        <v>1</v>
      </c>
      <c r="D37">
        <v>1</v>
      </c>
      <c r="E37" t="str">
        <f t="shared" si="1"/>
        <v>0</v>
      </c>
      <c r="F37" t="s">
        <v>351</v>
      </c>
      <c r="G37">
        <v>2025</v>
      </c>
      <c r="H37" s="240">
        <v>8.7500000000000008E-3</v>
      </c>
    </row>
    <row r="38" spans="2:8" ht="15" thickBot="1" x14ac:dyDescent="0.35">
      <c r="B38" t="s">
        <v>349</v>
      </c>
      <c r="C38">
        <v>0</v>
      </c>
      <c r="D38">
        <v>0</v>
      </c>
      <c r="E38" t="str">
        <f t="shared" si="1"/>
        <v>1</v>
      </c>
      <c r="F38" t="s">
        <v>351</v>
      </c>
      <c r="G38">
        <v>2025</v>
      </c>
      <c r="H38" s="240">
        <v>8.7500000000000008E-3</v>
      </c>
    </row>
    <row r="39" spans="2:8" ht="15" thickBot="1" x14ac:dyDescent="0.35">
      <c r="B39" t="s">
        <v>349</v>
      </c>
      <c r="C39">
        <v>1</v>
      </c>
      <c r="D39">
        <v>1</v>
      </c>
      <c r="E39" t="str">
        <f t="shared" si="1"/>
        <v>0</v>
      </c>
      <c r="F39" t="s">
        <v>351</v>
      </c>
      <c r="G39">
        <v>2025</v>
      </c>
      <c r="H39" s="240">
        <v>8.7500000000000008E-3</v>
      </c>
    </row>
    <row r="40" spans="2:8" ht="15" thickBot="1" x14ac:dyDescent="0.35">
      <c r="B40" t="s">
        <v>349</v>
      </c>
      <c r="C40">
        <v>1</v>
      </c>
      <c r="D40">
        <v>1</v>
      </c>
      <c r="E40" t="str">
        <f t="shared" si="1"/>
        <v>0</v>
      </c>
      <c r="F40" t="s">
        <v>351</v>
      </c>
      <c r="G40">
        <v>2025</v>
      </c>
      <c r="H40" s="240">
        <v>8.7500000000000008E-3</v>
      </c>
    </row>
    <row r="41" spans="2:8" ht="15" thickBot="1" x14ac:dyDescent="0.35">
      <c r="B41" t="s">
        <v>349</v>
      </c>
      <c r="C41">
        <v>2</v>
      </c>
      <c r="D41">
        <v>2</v>
      </c>
      <c r="E41" t="str">
        <f t="shared" si="1"/>
        <v>1</v>
      </c>
      <c r="F41" t="s">
        <v>351</v>
      </c>
      <c r="G41">
        <v>2025</v>
      </c>
      <c r="H41" s="240">
        <v>1.4E-2</v>
      </c>
    </row>
    <row r="42" spans="2:8" ht="15" thickBot="1" x14ac:dyDescent="0.35">
      <c r="B42" t="s">
        <v>349</v>
      </c>
      <c r="C42">
        <v>2</v>
      </c>
      <c r="D42">
        <v>2</v>
      </c>
      <c r="E42" t="str">
        <f t="shared" si="1"/>
        <v>1</v>
      </c>
      <c r="F42" t="s">
        <v>351</v>
      </c>
      <c r="G42">
        <v>2025</v>
      </c>
      <c r="H42" s="240">
        <v>1.4E-2</v>
      </c>
    </row>
    <row r="43" spans="2:8" ht="15" thickBot="1" x14ac:dyDescent="0.35">
      <c r="B43" t="s">
        <v>349</v>
      </c>
      <c r="C43">
        <v>2</v>
      </c>
      <c r="D43">
        <v>2</v>
      </c>
      <c r="E43" t="str">
        <f t="shared" si="1"/>
        <v>1</v>
      </c>
      <c r="F43" t="s">
        <v>351</v>
      </c>
      <c r="G43">
        <v>2025</v>
      </c>
      <c r="H43" s="240">
        <v>1.4E-2</v>
      </c>
    </row>
    <row r="44" spans="2:8" ht="15" thickBot="1" x14ac:dyDescent="0.35">
      <c r="B44" t="s">
        <v>349</v>
      </c>
      <c r="C44">
        <v>1</v>
      </c>
      <c r="D44">
        <v>2</v>
      </c>
      <c r="E44" t="str">
        <f t="shared" si="1"/>
        <v>1</v>
      </c>
      <c r="F44" t="s">
        <v>351</v>
      </c>
      <c r="G44">
        <v>2025</v>
      </c>
      <c r="H44" s="240">
        <v>1.4E-2</v>
      </c>
    </row>
    <row r="45" spans="2:8" ht="15" thickBot="1" x14ac:dyDescent="0.35">
      <c r="B45" t="s">
        <v>349</v>
      </c>
      <c r="C45">
        <v>1</v>
      </c>
      <c r="D45">
        <v>2</v>
      </c>
      <c r="E45" t="str">
        <f t="shared" si="1"/>
        <v>1</v>
      </c>
      <c r="F45" t="s">
        <v>351</v>
      </c>
      <c r="G45">
        <v>2025</v>
      </c>
      <c r="H45" s="240">
        <v>1.4E-2</v>
      </c>
    </row>
    <row r="46" spans="2:8" ht="15" thickBot="1" x14ac:dyDescent="0.35">
      <c r="B46" t="s">
        <v>349</v>
      </c>
      <c r="C46">
        <v>1</v>
      </c>
      <c r="D46">
        <v>1</v>
      </c>
      <c r="E46" t="str">
        <f t="shared" si="1"/>
        <v>0</v>
      </c>
      <c r="F46" t="s">
        <v>351</v>
      </c>
      <c r="G46">
        <v>2025</v>
      </c>
      <c r="H46" s="227">
        <v>0.05</v>
      </c>
    </row>
    <row r="47" spans="2:8" ht="15" thickBot="1" x14ac:dyDescent="0.35">
      <c r="B47" t="s">
        <v>349</v>
      </c>
      <c r="C47">
        <v>1</v>
      </c>
      <c r="D47">
        <v>1</v>
      </c>
      <c r="E47" t="str">
        <f t="shared" si="1"/>
        <v>0</v>
      </c>
      <c r="F47" t="s">
        <v>351</v>
      </c>
      <c r="G47">
        <v>2025</v>
      </c>
      <c r="H47" s="248">
        <v>2.3300000000000001E-2</v>
      </c>
    </row>
    <row r="48" spans="2:8" ht="15" thickBot="1" x14ac:dyDescent="0.35">
      <c r="B48" t="s">
        <v>349</v>
      </c>
      <c r="C48">
        <v>1</v>
      </c>
      <c r="D48">
        <v>1</v>
      </c>
      <c r="E48" t="str">
        <f t="shared" si="1"/>
        <v>0</v>
      </c>
      <c r="F48" t="s">
        <v>351</v>
      </c>
      <c r="G48">
        <v>2025</v>
      </c>
      <c r="H48" s="248">
        <v>2.3300000000000001E-2</v>
      </c>
    </row>
    <row r="49" spans="2:8" ht="15" thickBot="1" x14ac:dyDescent="0.35">
      <c r="B49" t="s">
        <v>349</v>
      </c>
      <c r="C49">
        <v>1</v>
      </c>
      <c r="D49">
        <v>1</v>
      </c>
      <c r="E49" t="str">
        <f t="shared" si="1"/>
        <v>0</v>
      </c>
      <c r="F49" t="s">
        <v>351</v>
      </c>
      <c r="G49">
        <v>2025</v>
      </c>
      <c r="H49" s="240">
        <v>2.3300000000000001E-2</v>
      </c>
    </row>
    <row r="50" spans="2:8" x14ac:dyDescent="0.3">
      <c r="B50" t="s">
        <v>349</v>
      </c>
      <c r="C50">
        <v>2</v>
      </c>
      <c r="D50">
        <v>2</v>
      </c>
      <c r="E50" t="str">
        <f t="shared" si="1"/>
        <v>1</v>
      </c>
      <c r="F50" t="s">
        <v>351</v>
      </c>
      <c r="G50">
        <v>2025</v>
      </c>
      <c r="H50" s="248">
        <v>3.5000000000000003E-2</v>
      </c>
    </row>
    <row r="51" spans="2:8" ht="15" thickBot="1" x14ac:dyDescent="0.35">
      <c r="B51" t="s">
        <v>349</v>
      </c>
      <c r="C51">
        <v>2</v>
      </c>
      <c r="D51">
        <v>2</v>
      </c>
      <c r="E51" t="str">
        <f t="shared" si="1"/>
        <v>1</v>
      </c>
      <c r="F51" t="s">
        <v>351</v>
      </c>
      <c r="G51">
        <v>2025</v>
      </c>
      <c r="H51" s="249">
        <v>3.5000000000000003E-2</v>
      </c>
    </row>
    <row r="52" spans="2:8" ht="15" thickBot="1" x14ac:dyDescent="0.35">
      <c r="B52" t="s">
        <v>349</v>
      </c>
      <c r="C52">
        <v>1</v>
      </c>
      <c r="D52">
        <v>2</v>
      </c>
      <c r="E52" t="str">
        <f t="shared" si="1"/>
        <v>1</v>
      </c>
      <c r="F52" t="s">
        <v>351</v>
      </c>
      <c r="G52">
        <v>2025</v>
      </c>
      <c r="H52" s="248">
        <v>5.0000000000000001E-3</v>
      </c>
    </row>
    <row r="53" spans="2:8" ht="15" thickBot="1" x14ac:dyDescent="0.35">
      <c r="B53" t="s">
        <v>349</v>
      </c>
      <c r="C53">
        <v>2</v>
      </c>
      <c r="D53">
        <v>2</v>
      </c>
      <c r="E53" t="str">
        <f t="shared" si="1"/>
        <v>1</v>
      </c>
      <c r="F53" t="s">
        <v>351</v>
      </c>
      <c r="G53">
        <v>2025</v>
      </c>
      <c r="H53" s="248">
        <v>5.0000000000000001E-3</v>
      </c>
    </row>
    <row r="54" spans="2:8" ht="15" thickBot="1" x14ac:dyDescent="0.35">
      <c r="B54" t="s">
        <v>349</v>
      </c>
      <c r="C54">
        <v>2</v>
      </c>
      <c r="D54">
        <v>2</v>
      </c>
      <c r="E54" t="str">
        <f t="shared" si="1"/>
        <v>1</v>
      </c>
      <c r="F54" t="s">
        <v>351</v>
      </c>
      <c r="G54">
        <v>2025</v>
      </c>
      <c r="H54" s="248">
        <v>3.5000000000000003E-2</v>
      </c>
    </row>
    <row r="55" spans="2:8" ht="15" thickBot="1" x14ac:dyDescent="0.35">
      <c r="B55" t="s">
        <v>349</v>
      </c>
      <c r="C55">
        <v>2</v>
      </c>
      <c r="D55">
        <v>2</v>
      </c>
      <c r="E55" t="str">
        <f t="shared" si="1"/>
        <v>1</v>
      </c>
      <c r="F55" t="s">
        <v>351</v>
      </c>
      <c r="G55">
        <v>2025</v>
      </c>
      <c r="H55" s="248">
        <v>3.5000000000000003E-2</v>
      </c>
    </row>
    <row r="56" spans="2:8" ht="15" thickBot="1" x14ac:dyDescent="0.35">
      <c r="B56" t="s">
        <v>349</v>
      </c>
      <c r="C56">
        <v>1</v>
      </c>
      <c r="D56">
        <v>1</v>
      </c>
      <c r="E56" t="str">
        <f t="shared" si="1"/>
        <v>0</v>
      </c>
      <c r="F56" t="s">
        <v>351</v>
      </c>
      <c r="G56">
        <v>2025</v>
      </c>
      <c r="H56" s="240">
        <v>3.3500000000000002E-2</v>
      </c>
    </row>
    <row r="57" spans="2:8" ht="15" thickBot="1" x14ac:dyDescent="0.35">
      <c r="B57" t="s">
        <v>349</v>
      </c>
      <c r="C57">
        <v>1</v>
      </c>
      <c r="D57">
        <v>1</v>
      </c>
      <c r="E57" t="str">
        <f t="shared" si="1"/>
        <v>0</v>
      </c>
      <c r="F57" t="s">
        <v>351</v>
      </c>
      <c r="G57">
        <v>2025</v>
      </c>
      <c r="H57" s="240">
        <v>3.3300000000000003E-2</v>
      </c>
    </row>
    <row r="58" spans="2:8" ht="15" thickBot="1" x14ac:dyDescent="0.35">
      <c r="B58" t="s">
        <v>349</v>
      </c>
      <c r="C58">
        <v>1</v>
      </c>
      <c r="D58">
        <v>1</v>
      </c>
      <c r="E58" t="str">
        <f t="shared" si="1"/>
        <v>0</v>
      </c>
      <c r="F58" t="s">
        <v>351</v>
      </c>
      <c r="G58">
        <v>2025</v>
      </c>
      <c r="H58" s="240">
        <v>3.3300000000000003E-2</v>
      </c>
    </row>
    <row r="59" spans="2:8" ht="15" thickBot="1" x14ac:dyDescent="0.35">
      <c r="B59" t="s">
        <v>349</v>
      </c>
      <c r="C59">
        <v>1</v>
      </c>
      <c r="D59">
        <v>1</v>
      </c>
      <c r="E59" t="str">
        <f t="shared" si="1"/>
        <v>0</v>
      </c>
      <c r="F59" t="s">
        <v>351</v>
      </c>
      <c r="G59">
        <v>2025</v>
      </c>
      <c r="H59" s="240">
        <v>3.3300000000000003E-2</v>
      </c>
    </row>
    <row r="60" spans="2:8" ht="15" thickBot="1" x14ac:dyDescent="0.35">
      <c r="B60" t="s">
        <v>349</v>
      </c>
      <c r="C60">
        <v>1</v>
      </c>
      <c r="D60">
        <v>1</v>
      </c>
      <c r="E60" t="str">
        <f t="shared" si="1"/>
        <v>0</v>
      </c>
      <c r="F60" t="s">
        <v>351</v>
      </c>
      <c r="G60">
        <v>2025</v>
      </c>
      <c r="H60" s="240">
        <v>3.3300000000000003E-2</v>
      </c>
    </row>
    <row r="61" spans="2:8" ht="15" thickBot="1" x14ac:dyDescent="0.35">
      <c r="B61" t="s">
        <v>349</v>
      </c>
      <c r="C61">
        <v>1</v>
      </c>
      <c r="D61">
        <v>1</v>
      </c>
      <c r="E61" t="str">
        <f t="shared" si="1"/>
        <v>0</v>
      </c>
      <c r="F61" t="s">
        <v>351</v>
      </c>
      <c r="G61">
        <v>2025</v>
      </c>
      <c r="H61" s="240">
        <v>3.3300000000000003E-2</v>
      </c>
    </row>
    <row r="62" spans="2:8" x14ac:dyDescent="0.3">
      <c r="B62" t="s">
        <v>349</v>
      </c>
      <c r="C62" cm="1">
        <f t="array" ref="C62:C120">'MTTO (2)'!D9:D67</f>
        <v>1</v>
      </c>
      <c r="D62" cm="1">
        <f t="array" ref="D62:D120">'MTTO (2)'!F9:F67</f>
        <v>1</v>
      </c>
      <c r="E62" t="str">
        <f t="shared" si="1"/>
        <v>0</v>
      </c>
      <c r="F62" t="s">
        <v>352</v>
      </c>
      <c r="G62">
        <v>2025</v>
      </c>
      <c r="H62" s="227">
        <v>0.02</v>
      </c>
    </row>
    <row r="63" spans="2:8" ht="15" thickBot="1" x14ac:dyDescent="0.35">
      <c r="B63" t="s">
        <v>349</v>
      </c>
      <c r="C63">
        <v>1</v>
      </c>
      <c r="D63">
        <v>1</v>
      </c>
      <c r="E63" t="str">
        <f t="shared" si="1"/>
        <v>0</v>
      </c>
      <c r="F63" t="s">
        <v>352</v>
      </c>
      <c r="G63">
        <v>2025</v>
      </c>
      <c r="H63" s="228">
        <v>0.02</v>
      </c>
    </row>
    <row r="64" spans="2:8" x14ac:dyDescent="0.3">
      <c r="B64" t="s">
        <v>349</v>
      </c>
      <c r="C64">
        <v>1</v>
      </c>
      <c r="D64">
        <v>1</v>
      </c>
      <c r="E64" t="str">
        <f t="shared" si="1"/>
        <v>0</v>
      </c>
      <c r="F64" t="s">
        <v>352</v>
      </c>
      <c r="G64">
        <v>2025</v>
      </c>
      <c r="H64" s="237">
        <v>2.3300000000000001E-2</v>
      </c>
    </row>
    <row r="65" spans="2:8" x14ac:dyDescent="0.3">
      <c r="B65" t="s">
        <v>349</v>
      </c>
      <c r="C65">
        <v>1</v>
      </c>
      <c r="D65">
        <v>1</v>
      </c>
      <c r="E65" t="str">
        <f t="shared" si="1"/>
        <v>0</v>
      </c>
      <c r="F65" t="s">
        <v>352</v>
      </c>
      <c r="G65">
        <v>2025</v>
      </c>
      <c r="H65" s="237">
        <v>2.3300000000000001E-2</v>
      </c>
    </row>
    <row r="66" spans="2:8" ht="15" thickBot="1" x14ac:dyDescent="0.35">
      <c r="B66" t="s">
        <v>349</v>
      </c>
      <c r="C66">
        <v>1</v>
      </c>
      <c r="D66">
        <v>1</v>
      </c>
      <c r="E66" t="str">
        <f t="shared" si="1"/>
        <v>0</v>
      </c>
      <c r="F66" t="s">
        <v>352</v>
      </c>
      <c r="G66">
        <v>2025</v>
      </c>
      <c r="H66" s="237">
        <v>2.3300000000000001E-2</v>
      </c>
    </row>
    <row r="67" spans="2:8" ht="15" thickBot="1" x14ac:dyDescent="0.35">
      <c r="B67" t="s">
        <v>349</v>
      </c>
      <c r="C67">
        <v>1</v>
      </c>
      <c r="D67">
        <v>1</v>
      </c>
      <c r="E67" t="str">
        <f t="shared" si="1"/>
        <v>0</v>
      </c>
      <c r="F67" t="s">
        <v>352</v>
      </c>
      <c r="G67">
        <v>2025</v>
      </c>
      <c r="H67" s="231">
        <v>0.02</v>
      </c>
    </row>
    <row r="68" spans="2:8" ht="15" thickBot="1" x14ac:dyDescent="0.35">
      <c r="B68" t="s">
        <v>349</v>
      </c>
      <c r="C68">
        <v>1</v>
      </c>
      <c r="D68">
        <v>1</v>
      </c>
      <c r="E68" t="str">
        <f t="shared" si="1"/>
        <v>0</v>
      </c>
      <c r="F68" t="s">
        <v>352</v>
      </c>
      <c r="G68">
        <v>2025</v>
      </c>
      <c r="H68" s="231">
        <v>0.02</v>
      </c>
    </row>
    <row r="69" spans="2:8" ht="15" thickBot="1" x14ac:dyDescent="0.35">
      <c r="B69" t="s">
        <v>349</v>
      </c>
      <c r="C69">
        <v>1</v>
      </c>
      <c r="D69">
        <v>1</v>
      </c>
      <c r="E69" t="str">
        <f t="shared" si="1"/>
        <v>0</v>
      </c>
      <c r="F69" t="s">
        <v>352</v>
      </c>
      <c r="G69">
        <v>2025</v>
      </c>
      <c r="H69" s="227">
        <v>0.01</v>
      </c>
    </row>
    <row r="70" spans="2:8" ht="15" thickBot="1" x14ac:dyDescent="0.35">
      <c r="B70" t="s">
        <v>349</v>
      </c>
      <c r="C70">
        <v>1</v>
      </c>
      <c r="D70">
        <v>1</v>
      </c>
      <c r="E70" t="str">
        <f t="shared" si="1"/>
        <v>0</v>
      </c>
      <c r="F70" t="s">
        <v>352</v>
      </c>
      <c r="G70">
        <v>2025</v>
      </c>
      <c r="H70" s="227">
        <v>0.01</v>
      </c>
    </row>
    <row r="71" spans="2:8" ht="15" thickBot="1" x14ac:dyDescent="0.35">
      <c r="B71" t="s">
        <v>349</v>
      </c>
      <c r="C71">
        <v>1</v>
      </c>
      <c r="D71">
        <v>1</v>
      </c>
      <c r="E71" t="str">
        <f t="shared" si="1"/>
        <v>0</v>
      </c>
      <c r="F71" t="s">
        <v>352</v>
      </c>
      <c r="G71">
        <v>2025</v>
      </c>
      <c r="H71" s="227">
        <v>0.01</v>
      </c>
    </row>
    <row r="72" spans="2:8" ht="15" thickBot="1" x14ac:dyDescent="0.35">
      <c r="B72" t="s">
        <v>349</v>
      </c>
      <c r="C72">
        <v>1</v>
      </c>
      <c r="D72">
        <v>1</v>
      </c>
      <c r="E72" t="str">
        <f t="shared" si="1"/>
        <v>0</v>
      </c>
      <c r="F72" t="s">
        <v>352</v>
      </c>
      <c r="G72">
        <v>2025</v>
      </c>
      <c r="H72" s="227">
        <v>0.01</v>
      </c>
    </row>
    <row r="73" spans="2:8" ht="15" thickBot="1" x14ac:dyDescent="0.35">
      <c r="B73" t="s">
        <v>349</v>
      </c>
      <c r="C73">
        <v>1</v>
      </c>
      <c r="D73">
        <v>1</v>
      </c>
      <c r="E73" t="str">
        <f t="shared" si="1"/>
        <v>0</v>
      </c>
      <c r="F73" t="s">
        <v>352</v>
      </c>
      <c r="G73">
        <v>2025</v>
      </c>
      <c r="H73" s="227">
        <v>0.01</v>
      </c>
    </row>
    <row r="74" spans="2:8" ht="15" thickBot="1" x14ac:dyDescent="0.35">
      <c r="B74" t="s">
        <v>349</v>
      </c>
      <c r="C74">
        <v>1</v>
      </c>
      <c r="D74">
        <v>1</v>
      </c>
      <c r="E74" t="str">
        <f t="shared" si="1"/>
        <v>0</v>
      </c>
      <c r="F74" t="s">
        <v>352</v>
      </c>
      <c r="G74">
        <v>2025</v>
      </c>
      <c r="H74" s="227">
        <v>0.01</v>
      </c>
    </row>
    <row r="75" spans="2:8" ht="15" thickBot="1" x14ac:dyDescent="0.35">
      <c r="B75" t="s">
        <v>349</v>
      </c>
      <c r="C75">
        <v>1</v>
      </c>
      <c r="D75">
        <v>1</v>
      </c>
      <c r="E75" t="str">
        <f t="shared" si="1"/>
        <v>0</v>
      </c>
      <c r="F75" t="s">
        <v>352</v>
      </c>
      <c r="G75">
        <v>2025</v>
      </c>
      <c r="H75" s="227">
        <v>0.01</v>
      </c>
    </row>
    <row r="76" spans="2:8" ht="15" thickBot="1" x14ac:dyDescent="0.35">
      <c r="B76" t="s">
        <v>349</v>
      </c>
      <c r="C76">
        <v>1</v>
      </c>
      <c r="D76">
        <v>1</v>
      </c>
      <c r="E76" t="str">
        <f t="shared" si="1"/>
        <v>0</v>
      </c>
      <c r="F76" t="s">
        <v>352</v>
      </c>
      <c r="G76">
        <v>2025</v>
      </c>
      <c r="H76" s="227">
        <v>0.01</v>
      </c>
    </row>
    <row r="77" spans="2:8" ht="15" thickBot="1" x14ac:dyDescent="0.35">
      <c r="B77" t="s">
        <v>349</v>
      </c>
      <c r="C77">
        <v>1</v>
      </c>
      <c r="D77">
        <v>1</v>
      </c>
      <c r="E77" t="str">
        <f t="shared" si="1"/>
        <v>0</v>
      </c>
      <c r="F77" t="s">
        <v>352</v>
      </c>
      <c r="G77">
        <v>2025</v>
      </c>
      <c r="H77" s="227">
        <v>0.01</v>
      </c>
    </row>
    <row r="78" spans="2:8" x14ac:dyDescent="0.3">
      <c r="B78" t="s">
        <v>349</v>
      </c>
      <c r="C78">
        <v>1</v>
      </c>
      <c r="D78">
        <v>1</v>
      </c>
      <c r="E78" t="str">
        <f t="shared" si="1"/>
        <v>0</v>
      </c>
      <c r="F78" t="s">
        <v>352</v>
      </c>
      <c r="G78">
        <v>2025</v>
      </c>
      <c r="H78" s="227">
        <v>0.01</v>
      </c>
    </row>
    <row r="79" spans="2:8" x14ac:dyDescent="0.3">
      <c r="B79" t="s">
        <v>349</v>
      </c>
      <c r="C79">
        <v>1</v>
      </c>
      <c r="D79">
        <v>1</v>
      </c>
      <c r="E79" t="str">
        <f t="shared" si="1"/>
        <v>0</v>
      </c>
      <c r="F79" t="s">
        <v>352</v>
      </c>
      <c r="G79">
        <v>2025</v>
      </c>
      <c r="H79" s="238">
        <v>1.4E-2</v>
      </c>
    </row>
    <row r="80" spans="2:8" x14ac:dyDescent="0.3">
      <c r="B80" t="s">
        <v>349</v>
      </c>
      <c r="C80">
        <v>1</v>
      </c>
      <c r="D80">
        <v>1</v>
      </c>
      <c r="E80" t="str">
        <f t="shared" si="1"/>
        <v>0</v>
      </c>
      <c r="F80" t="s">
        <v>352</v>
      </c>
      <c r="G80">
        <v>2025</v>
      </c>
      <c r="H80" s="238">
        <v>1.4E-2</v>
      </c>
    </row>
    <row r="81" spans="2:8" x14ac:dyDescent="0.3">
      <c r="B81" t="s">
        <v>349</v>
      </c>
      <c r="C81">
        <v>1</v>
      </c>
      <c r="D81">
        <v>1</v>
      </c>
      <c r="E81" t="str">
        <f t="shared" si="1"/>
        <v>0</v>
      </c>
      <c r="F81" t="s">
        <v>352</v>
      </c>
      <c r="G81">
        <v>2025</v>
      </c>
      <c r="H81" s="238">
        <v>1.4E-2</v>
      </c>
    </row>
    <row r="82" spans="2:8" x14ac:dyDescent="0.3">
      <c r="B82" t="s">
        <v>349</v>
      </c>
      <c r="C82">
        <v>2</v>
      </c>
      <c r="D82">
        <v>1</v>
      </c>
      <c r="E82" t="str">
        <f t="shared" si="1"/>
        <v>0</v>
      </c>
      <c r="F82" t="s">
        <v>352</v>
      </c>
      <c r="G82">
        <v>2025</v>
      </c>
      <c r="H82" s="238">
        <v>1.4E-2</v>
      </c>
    </row>
    <row r="83" spans="2:8" x14ac:dyDescent="0.3">
      <c r="B83" t="s">
        <v>349</v>
      </c>
      <c r="C83">
        <v>2</v>
      </c>
      <c r="D83">
        <v>1</v>
      </c>
      <c r="E83" t="str">
        <f t="shared" si="1"/>
        <v>0</v>
      </c>
      <c r="F83" t="s">
        <v>352</v>
      </c>
      <c r="G83">
        <v>2025</v>
      </c>
      <c r="H83" s="238">
        <v>1.4E-2</v>
      </c>
    </row>
    <row r="84" spans="2:8" x14ac:dyDescent="0.3">
      <c r="B84" t="s">
        <v>349</v>
      </c>
      <c r="C84">
        <v>2</v>
      </c>
      <c r="D84">
        <v>2</v>
      </c>
      <c r="E84" t="str">
        <f t="shared" si="1"/>
        <v>1</v>
      </c>
      <c r="F84" t="s">
        <v>352</v>
      </c>
      <c r="G84">
        <v>2025</v>
      </c>
      <c r="H84" s="238">
        <v>6.6600000000000001E-3</v>
      </c>
    </row>
    <row r="85" spans="2:8" x14ac:dyDescent="0.3">
      <c r="B85" t="s">
        <v>349</v>
      </c>
      <c r="C85">
        <v>2</v>
      </c>
      <c r="D85">
        <v>2</v>
      </c>
      <c r="E85" t="str">
        <f t="shared" ref="E85:E148" si="2">IF(D85=1,"0","1")</f>
        <v>1</v>
      </c>
      <c r="F85" t="s">
        <v>352</v>
      </c>
      <c r="G85">
        <v>2025</v>
      </c>
      <c r="H85" s="238">
        <v>6.6600000000000001E-3</v>
      </c>
    </row>
    <row r="86" spans="2:8" ht="15" thickBot="1" x14ac:dyDescent="0.35">
      <c r="B86" t="s">
        <v>349</v>
      </c>
      <c r="C86">
        <v>1</v>
      </c>
      <c r="D86">
        <v>1</v>
      </c>
      <c r="E86" t="str">
        <f t="shared" si="2"/>
        <v>0</v>
      </c>
      <c r="F86" t="s">
        <v>352</v>
      </c>
      <c r="G86">
        <v>2025</v>
      </c>
      <c r="H86" s="238">
        <v>6.6600000000000001E-3</v>
      </c>
    </row>
    <row r="87" spans="2:8" ht="15" thickBot="1" x14ac:dyDescent="0.35">
      <c r="B87" t="s">
        <v>349</v>
      </c>
      <c r="C87">
        <v>1</v>
      </c>
      <c r="D87">
        <v>1</v>
      </c>
      <c r="E87" t="str">
        <f t="shared" si="2"/>
        <v>0</v>
      </c>
      <c r="F87" t="s">
        <v>352</v>
      </c>
      <c r="G87">
        <v>2025</v>
      </c>
      <c r="H87" s="236">
        <v>0.01</v>
      </c>
    </row>
    <row r="88" spans="2:8" ht="15" thickBot="1" x14ac:dyDescent="0.35">
      <c r="B88" t="s">
        <v>349</v>
      </c>
      <c r="C88">
        <v>1</v>
      </c>
      <c r="D88">
        <v>1</v>
      </c>
      <c r="E88" t="str">
        <f t="shared" si="2"/>
        <v>0</v>
      </c>
      <c r="F88" t="s">
        <v>352</v>
      </c>
      <c r="G88">
        <v>2025</v>
      </c>
      <c r="H88" s="236">
        <v>0.01</v>
      </c>
    </row>
    <row r="89" spans="2:8" ht="15" thickBot="1" x14ac:dyDescent="0.35">
      <c r="B89" t="s">
        <v>349</v>
      </c>
      <c r="C89">
        <v>1</v>
      </c>
      <c r="D89">
        <v>1</v>
      </c>
      <c r="E89" t="str">
        <f t="shared" si="2"/>
        <v>0</v>
      </c>
      <c r="F89" t="s">
        <v>352</v>
      </c>
      <c r="G89">
        <v>2025</v>
      </c>
      <c r="H89" s="236">
        <v>0.01</v>
      </c>
    </row>
    <row r="90" spans="2:8" x14ac:dyDescent="0.3">
      <c r="B90" t="s">
        <v>349</v>
      </c>
      <c r="C90">
        <v>0</v>
      </c>
      <c r="D90">
        <v>0</v>
      </c>
      <c r="E90" t="str">
        <f t="shared" si="2"/>
        <v>1</v>
      </c>
      <c r="F90" t="s">
        <v>352</v>
      </c>
      <c r="G90">
        <v>2025</v>
      </c>
      <c r="H90" s="236">
        <v>0.01</v>
      </c>
    </row>
    <row r="91" spans="2:8" ht="15" thickBot="1" x14ac:dyDescent="0.35">
      <c r="B91" t="s">
        <v>349</v>
      </c>
      <c r="C91">
        <v>1</v>
      </c>
      <c r="D91">
        <v>1</v>
      </c>
      <c r="E91" t="str">
        <f t="shared" si="2"/>
        <v>0</v>
      </c>
      <c r="F91" t="s">
        <v>352</v>
      </c>
      <c r="G91">
        <v>2025</v>
      </c>
      <c r="H91" s="226">
        <v>0.01</v>
      </c>
    </row>
    <row r="92" spans="2:8" ht="15" thickBot="1" x14ac:dyDescent="0.35">
      <c r="B92" t="s">
        <v>349</v>
      </c>
      <c r="C92">
        <v>0</v>
      </c>
      <c r="D92">
        <v>1</v>
      </c>
      <c r="E92" t="str">
        <f t="shared" si="2"/>
        <v>0</v>
      </c>
      <c r="F92" t="s">
        <v>352</v>
      </c>
      <c r="G92">
        <v>2025</v>
      </c>
      <c r="H92" s="240">
        <v>8.7500000000000008E-3</v>
      </c>
    </row>
    <row r="93" spans="2:8" ht="15" thickBot="1" x14ac:dyDescent="0.35">
      <c r="B93" t="s">
        <v>349</v>
      </c>
      <c r="C93">
        <v>1</v>
      </c>
      <c r="D93">
        <v>1</v>
      </c>
      <c r="E93" t="str">
        <f t="shared" si="2"/>
        <v>0</v>
      </c>
      <c r="F93" t="s">
        <v>352</v>
      </c>
      <c r="G93">
        <v>2025</v>
      </c>
      <c r="H93" s="240">
        <v>8.7500000000000008E-3</v>
      </c>
    </row>
    <row r="94" spans="2:8" ht="15" thickBot="1" x14ac:dyDescent="0.35">
      <c r="B94" t="s">
        <v>349</v>
      </c>
      <c r="C94">
        <v>0</v>
      </c>
      <c r="D94">
        <v>0</v>
      </c>
      <c r="E94" t="str">
        <f t="shared" si="2"/>
        <v>1</v>
      </c>
      <c r="F94" t="s">
        <v>352</v>
      </c>
      <c r="G94">
        <v>2025</v>
      </c>
      <c r="H94" s="240">
        <v>8.7500000000000008E-3</v>
      </c>
    </row>
    <row r="95" spans="2:8" ht="15" thickBot="1" x14ac:dyDescent="0.35">
      <c r="B95" t="s">
        <v>349</v>
      </c>
      <c r="C95">
        <v>1</v>
      </c>
      <c r="D95">
        <v>1</v>
      </c>
      <c r="E95" t="str">
        <f t="shared" si="2"/>
        <v>0</v>
      </c>
      <c r="F95" t="s">
        <v>352</v>
      </c>
      <c r="G95">
        <v>2025</v>
      </c>
      <c r="H95" s="240">
        <v>8.7500000000000008E-3</v>
      </c>
    </row>
    <row r="96" spans="2:8" ht="15" thickBot="1" x14ac:dyDescent="0.35">
      <c r="B96" t="s">
        <v>349</v>
      </c>
      <c r="C96">
        <v>1</v>
      </c>
      <c r="D96">
        <v>1</v>
      </c>
      <c r="E96" t="str">
        <f t="shared" si="2"/>
        <v>0</v>
      </c>
      <c r="F96" t="s">
        <v>352</v>
      </c>
      <c r="G96">
        <v>2025</v>
      </c>
      <c r="H96" s="240">
        <v>8.7500000000000008E-3</v>
      </c>
    </row>
    <row r="97" spans="2:8" ht="15" thickBot="1" x14ac:dyDescent="0.35">
      <c r="B97" t="s">
        <v>349</v>
      </c>
      <c r="C97">
        <v>0</v>
      </c>
      <c r="D97">
        <v>0</v>
      </c>
      <c r="E97" t="str">
        <f t="shared" si="2"/>
        <v>1</v>
      </c>
      <c r="F97" t="s">
        <v>352</v>
      </c>
      <c r="G97">
        <v>2025</v>
      </c>
      <c r="H97" s="240">
        <v>8.7500000000000008E-3</v>
      </c>
    </row>
    <row r="98" spans="2:8" ht="15" thickBot="1" x14ac:dyDescent="0.35">
      <c r="B98" t="s">
        <v>349</v>
      </c>
      <c r="C98">
        <v>1</v>
      </c>
      <c r="D98">
        <v>2</v>
      </c>
      <c r="E98" t="str">
        <f t="shared" si="2"/>
        <v>1</v>
      </c>
      <c r="F98" t="s">
        <v>352</v>
      </c>
      <c r="G98">
        <v>2025</v>
      </c>
      <c r="H98" s="240">
        <v>8.7500000000000008E-3</v>
      </c>
    </row>
    <row r="99" spans="2:8" ht="15" thickBot="1" x14ac:dyDescent="0.35">
      <c r="B99" t="s">
        <v>349</v>
      </c>
      <c r="C99">
        <v>1</v>
      </c>
      <c r="D99">
        <v>1</v>
      </c>
      <c r="E99" t="str">
        <f t="shared" si="2"/>
        <v>0</v>
      </c>
      <c r="F99" t="s">
        <v>352</v>
      </c>
      <c r="G99">
        <v>2025</v>
      </c>
      <c r="H99" s="240">
        <v>8.7500000000000008E-3</v>
      </c>
    </row>
    <row r="100" spans="2:8" ht="15" thickBot="1" x14ac:dyDescent="0.35">
      <c r="B100" t="s">
        <v>349</v>
      </c>
      <c r="C100">
        <v>2</v>
      </c>
      <c r="D100">
        <v>1</v>
      </c>
      <c r="E100" t="str">
        <f t="shared" si="2"/>
        <v>0</v>
      </c>
      <c r="F100" t="s">
        <v>352</v>
      </c>
      <c r="G100">
        <v>2025</v>
      </c>
      <c r="H100" s="240">
        <v>1.4E-2</v>
      </c>
    </row>
    <row r="101" spans="2:8" ht="15" thickBot="1" x14ac:dyDescent="0.35">
      <c r="B101" t="s">
        <v>349</v>
      </c>
      <c r="C101">
        <v>2</v>
      </c>
      <c r="D101">
        <v>1</v>
      </c>
      <c r="E101" t="str">
        <f t="shared" si="2"/>
        <v>0</v>
      </c>
      <c r="F101" t="s">
        <v>352</v>
      </c>
      <c r="G101">
        <v>2025</v>
      </c>
      <c r="H101" s="240">
        <v>1.4E-2</v>
      </c>
    </row>
    <row r="102" spans="2:8" ht="15" thickBot="1" x14ac:dyDescent="0.35">
      <c r="B102" t="s">
        <v>349</v>
      </c>
      <c r="C102">
        <v>2</v>
      </c>
      <c r="D102">
        <v>1</v>
      </c>
      <c r="E102" t="str">
        <f t="shared" si="2"/>
        <v>0</v>
      </c>
      <c r="F102" t="s">
        <v>352</v>
      </c>
      <c r="G102">
        <v>2025</v>
      </c>
      <c r="H102" s="240">
        <v>1.4E-2</v>
      </c>
    </row>
    <row r="103" spans="2:8" ht="15" thickBot="1" x14ac:dyDescent="0.35">
      <c r="B103" t="s">
        <v>349</v>
      </c>
      <c r="C103">
        <v>1</v>
      </c>
      <c r="D103">
        <v>2</v>
      </c>
      <c r="E103" t="str">
        <f t="shared" si="2"/>
        <v>1</v>
      </c>
      <c r="F103" t="s">
        <v>352</v>
      </c>
      <c r="G103">
        <v>2025</v>
      </c>
      <c r="H103" s="240">
        <v>1.4E-2</v>
      </c>
    </row>
    <row r="104" spans="2:8" ht="15" thickBot="1" x14ac:dyDescent="0.35">
      <c r="B104" t="s">
        <v>349</v>
      </c>
      <c r="C104">
        <v>1</v>
      </c>
      <c r="D104">
        <v>2</v>
      </c>
      <c r="E104" t="str">
        <f t="shared" si="2"/>
        <v>1</v>
      </c>
      <c r="F104" t="s">
        <v>352</v>
      </c>
      <c r="G104">
        <v>2025</v>
      </c>
      <c r="H104" s="240">
        <v>1.4E-2</v>
      </c>
    </row>
    <row r="105" spans="2:8" ht="15" thickBot="1" x14ac:dyDescent="0.35">
      <c r="B105" t="s">
        <v>349</v>
      </c>
      <c r="C105">
        <v>1</v>
      </c>
      <c r="D105">
        <v>1</v>
      </c>
      <c r="E105" t="str">
        <f t="shared" si="2"/>
        <v>0</v>
      </c>
      <c r="F105" t="s">
        <v>352</v>
      </c>
      <c r="G105">
        <v>2025</v>
      </c>
      <c r="H105" s="227">
        <v>0.05</v>
      </c>
    </row>
    <row r="106" spans="2:8" ht="15" thickBot="1" x14ac:dyDescent="0.35">
      <c r="B106" t="s">
        <v>349</v>
      </c>
      <c r="C106">
        <v>1</v>
      </c>
      <c r="D106">
        <v>1</v>
      </c>
      <c r="E106" t="str">
        <f t="shared" si="2"/>
        <v>0</v>
      </c>
      <c r="F106" t="s">
        <v>352</v>
      </c>
      <c r="G106">
        <v>2025</v>
      </c>
      <c r="H106" s="248">
        <v>2.3300000000000001E-2</v>
      </c>
    </row>
    <row r="107" spans="2:8" ht="15" thickBot="1" x14ac:dyDescent="0.35">
      <c r="B107" t="s">
        <v>349</v>
      </c>
      <c r="C107">
        <v>1</v>
      </c>
      <c r="D107">
        <v>1</v>
      </c>
      <c r="E107" t="str">
        <f t="shared" si="2"/>
        <v>0</v>
      </c>
      <c r="F107" t="s">
        <v>352</v>
      </c>
      <c r="G107">
        <v>2025</v>
      </c>
      <c r="H107" s="248">
        <v>2.3300000000000001E-2</v>
      </c>
    </row>
    <row r="108" spans="2:8" ht="15" thickBot="1" x14ac:dyDescent="0.35">
      <c r="B108" t="s">
        <v>349</v>
      </c>
      <c r="C108">
        <v>1</v>
      </c>
      <c r="D108">
        <v>1</v>
      </c>
      <c r="E108" t="str">
        <f t="shared" si="2"/>
        <v>0</v>
      </c>
      <c r="F108" t="s">
        <v>352</v>
      </c>
      <c r="G108">
        <v>2025</v>
      </c>
      <c r="H108" s="240">
        <v>2.3300000000000001E-2</v>
      </c>
    </row>
    <row r="109" spans="2:8" x14ac:dyDescent="0.3">
      <c r="B109" t="s">
        <v>349</v>
      </c>
      <c r="C109">
        <v>2</v>
      </c>
      <c r="D109">
        <v>1</v>
      </c>
      <c r="E109" t="str">
        <f t="shared" si="2"/>
        <v>0</v>
      </c>
      <c r="F109" t="s">
        <v>352</v>
      </c>
      <c r="G109">
        <v>2025</v>
      </c>
      <c r="H109" s="248">
        <v>3.5000000000000003E-2</v>
      </c>
    </row>
    <row r="110" spans="2:8" ht="15" thickBot="1" x14ac:dyDescent="0.35">
      <c r="B110" t="s">
        <v>349</v>
      </c>
      <c r="C110">
        <v>2</v>
      </c>
      <c r="D110">
        <v>2</v>
      </c>
      <c r="E110" t="str">
        <f t="shared" si="2"/>
        <v>1</v>
      </c>
      <c r="F110" t="s">
        <v>352</v>
      </c>
      <c r="G110">
        <v>2025</v>
      </c>
      <c r="H110" s="249">
        <v>3.5000000000000003E-2</v>
      </c>
    </row>
    <row r="111" spans="2:8" ht="15" thickBot="1" x14ac:dyDescent="0.35">
      <c r="B111" t="s">
        <v>349</v>
      </c>
      <c r="C111">
        <v>1</v>
      </c>
      <c r="D111">
        <v>0</v>
      </c>
      <c r="E111" t="str">
        <f t="shared" si="2"/>
        <v>1</v>
      </c>
      <c r="F111" t="s">
        <v>352</v>
      </c>
      <c r="G111">
        <v>2025</v>
      </c>
      <c r="H111" s="248">
        <v>5.0000000000000001E-3</v>
      </c>
    </row>
    <row r="112" spans="2:8" ht="15" thickBot="1" x14ac:dyDescent="0.35">
      <c r="B112" t="s">
        <v>349</v>
      </c>
      <c r="C112">
        <v>2</v>
      </c>
      <c r="D112">
        <v>2</v>
      </c>
      <c r="E112" t="str">
        <f t="shared" si="2"/>
        <v>1</v>
      </c>
      <c r="F112" t="s">
        <v>352</v>
      </c>
      <c r="G112">
        <v>2025</v>
      </c>
      <c r="H112" s="248">
        <v>5.0000000000000001E-3</v>
      </c>
    </row>
    <row r="113" spans="2:8" ht="15" thickBot="1" x14ac:dyDescent="0.35">
      <c r="B113" t="s">
        <v>349</v>
      </c>
      <c r="C113">
        <v>2</v>
      </c>
      <c r="D113">
        <v>1</v>
      </c>
      <c r="E113" t="str">
        <f t="shared" si="2"/>
        <v>0</v>
      </c>
      <c r="F113" t="s">
        <v>352</v>
      </c>
      <c r="G113">
        <v>2025</v>
      </c>
      <c r="H113" s="248">
        <v>3.5000000000000003E-2</v>
      </c>
    </row>
    <row r="114" spans="2:8" ht="15" thickBot="1" x14ac:dyDescent="0.35">
      <c r="B114" t="s">
        <v>349</v>
      </c>
      <c r="C114">
        <v>2</v>
      </c>
      <c r="D114">
        <v>1</v>
      </c>
      <c r="E114" t="str">
        <f t="shared" si="2"/>
        <v>0</v>
      </c>
      <c r="F114" t="s">
        <v>352</v>
      </c>
      <c r="G114">
        <v>2025</v>
      </c>
      <c r="H114" s="248">
        <v>3.5000000000000003E-2</v>
      </c>
    </row>
    <row r="115" spans="2:8" ht="15" thickBot="1" x14ac:dyDescent="0.35">
      <c r="B115" t="s">
        <v>349</v>
      </c>
      <c r="C115">
        <v>1</v>
      </c>
      <c r="D115">
        <v>1</v>
      </c>
      <c r="E115" t="str">
        <f t="shared" si="2"/>
        <v>0</v>
      </c>
      <c r="F115" t="s">
        <v>352</v>
      </c>
      <c r="G115">
        <v>2025</v>
      </c>
      <c r="H115" s="240">
        <v>3.3500000000000002E-2</v>
      </c>
    </row>
    <row r="116" spans="2:8" ht="15" thickBot="1" x14ac:dyDescent="0.35">
      <c r="B116" t="s">
        <v>349</v>
      </c>
      <c r="C116">
        <v>1</v>
      </c>
      <c r="D116">
        <v>1</v>
      </c>
      <c r="E116" t="str">
        <f t="shared" si="2"/>
        <v>0</v>
      </c>
      <c r="F116" t="s">
        <v>352</v>
      </c>
      <c r="G116">
        <v>2025</v>
      </c>
      <c r="H116" s="240">
        <v>3.3300000000000003E-2</v>
      </c>
    </row>
    <row r="117" spans="2:8" ht="15" thickBot="1" x14ac:dyDescent="0.35">
      <c r="B117" t="s">
        <v>349</v>
      </c>
      <c r="C117">
        <v>1</v>
      </c>
      <c r="D117">
        <v>1</v>
      </c>
      <c r="E117" t="str">
        <f t="shared" si="2"/>
        <v>0</v>
      </c>
      <c r="F117" t="s">
        <v>352</v>
      </c>
      <c r="G117">
        <v>2025</v>
      </c>
      <c r="H117" s="240">
        <v>3.3300000000000003E-2</v>
      </c>
    </row>
    <row r="118" spans="2:8" ht="15" thickBot="1" x14ac:dyDescent="0.35">
      <c r="B118" t="s">
        <v>349</v>
      </c>
      <c r="C118">
        <v>1</v>
      </c>
      <c r="D118">
        <v>1</v>
      </c>
      <c r="E118" t="str">
        <f t="shared" si="2"/>
        <v>0</v>
      </c>
      <c r="F118" t="s">
        <v>352</v>
      </c>
      <c r="G118">
        <v>2025</v>
      </c>
      <c r="H118" s="240">
        <v>3.3300000000000003E-2</v>
      </c>
    </row>
    <row r="119" spans="2:8" ht="15" thickBot="1" x14ac:dyDescent="0.35">
      <c r="B119" t="s">
        <v>349</v>
      </c>
      <c r="C119">
        <v>1</v>
      </c>
      <c r="D119">
        <v>1</v>
      </c>
      <c r="E119" t="str">
        <f t="shared" si="2"/>
        <v>0</v>
      </c>
      <c r="F119" t="s">
        <v>352</v>
      </c>
      <c r="G119">
        <v>2025</v>
      </c>
      <c r="H119" s="240">
        <v>3.3300000000000003E-2</v>
      </c>
    </row>
    <row r="120" spans="2:8" ht="15" thickBot="1" x14ac:dyDescent="0.35">
      <c r="B120" t="s">
        <v>349</v>
      </c>
      <c r="C120">
        <v>1</v>
      </c>
      <c r="D120">
        <v>1</v>
      </c>
      <c r="E120" t="str">
        <f t="shared" si="2"/>
        <v>0</v>
      </c>
      <c r="F120" t="s">
        <v>352</v>
      </c>
      <c r="G120">
        <v>2025</v>
      </c>
      <c r="H120" s="240">
        <v>3.3300000000000003E-2</v>
      </c>
    </row>
    <row r="121" spans="2:8" x14ac:dyDescent="0.3">
      <c r="B121" t="s">
        <v>349</v>
      </c>
      <c r="C121" cm="1">
        <f t="array" ref="C121:C179">'MTTO (2)'!D9:D67</f>
        <v>1</v>
      </c>
      <c r="D121" cm="1">
        <f t="array" ref="D121:D179">'MTTO (2)'!G9:G67</f>
        <v>1</v>
      </c>
      <c r="E121" t="str">
        <f t="shared" si="2"/>
        <v>0</v>
      </c>
      <c r="F121" t="s">
        <v>353</v>
      </c>
      <c r="G121">
        <v>2025</v>
      </c>
      <c r="H121" s="227">
        <v>0.02</v>
      </c>
    </row>
    <row r="122" spans="2:8" ht="15" thickBot="1" x14ac:dyDescent="0.35">
      <c r="B122" t="s">
        <v>349</v>
      </c>
      <c r="C122">
        <v>1</v>
      </c>
      <c r="D122">
        <v>1</v>
      </c>
      <c r="E122" t="str">
        <f t="shared" si="2"/>
        <v>0</v>
      </c>
      <c r="F122" t="s">
        <v>353</v>
      </c>
      <c r="G122">
        <v>2025</v>
      </c>
      <c r="H122" s="228">
        <v>0.02</v>
      </c>
    </row>
    <row r="123" spans="2:8" x14ac:dyDescent="0.3">
      <c r="B123" t="s">
        <v>349</v>
      </c>
      <c r="C123">
        <v>1</v>
      </c>
      <c r="D123">
        <v>1</v>
      </c>
      <c r="E123" t="str">
        <f t="shared" si="2"/>
        <v>0</v>
      </c>
      <c r="F123" t="s">
        <v>353</v>
      </c>
      <c r="G123">
        <v>2025</v>
      </c>
      <c r="H123" s="237">
        <v>2.3300000000000001E-2</v>
      </c>
    </row>
    <row r="124" spans="2:8" x14ac:dyDescent="0.3">
      <c r="B124" t="s">
        <v>349</v>
      </c>
      <c r="C124">
        <v>1</v>
      </c>
      <c r="D124">
        <v>1</v>
      </c>
      <c r="E124" t="str">
        <f t="shared" si="2"/>
        <v>0</v>
      </c>
      <c r="F124" t="s">
        <v>353</v>
      </c>
      <c r="G124">
        <v>2025</v>
      </c>
      <c r="H124" s="237">
        <v>2.3300000000000001E-2</v>
      </c>
    </row>
    <row r="125" spans="2:8" ht="15" thickBot="1" x14ac:dyDescent="0.35">
      <c r="B125" t="s">
        <v>349</v>
      </c>
      <c r="C125">
        <v>1</v>
      </c>
      <c r="D125">
        <v>1</v>
      </c>
      <c r="E125" t="str">
        <f t="shared" si="2"/>
        <v>0</v>
      </c>
      <c r="F125" t="s">
        <v>353</v>
      </c>
      <c r="G125">
        <v>2025</v>
      </c>
      <c r="H125" s="237">
        <v>2.3300000000000001E-2</v>
      </c>
    </row>
    <row r="126" spans="2:8" ht="15" thickBot="1" x14ac:dyDescent="0.35">
      <c r="B126" t="s">
        <v>349</v>
      </c>
      <c r="C126">
        <v>1</v>
      </c>
      <c r="D126">
        <v>1</v>
      </c>
      <c r="E126" t="str">
        <f t="shared" si="2"/>
        <v>0</v>
      </c>
      <c r="F126" t="s">
        <v>353</v>
      </c>
      <c r="G126">
        <v>2025</v>
      </c>
      <c r="H126" s="231">
        <v>0.02</v>
      </c>
    </row>
    <row r="127" spans="2:8" ht="15" thickBot="1" x14ac:dyDescent="0.35">
      <c r="B127" t="s">
        <v>349</v>
      </c>
      <c r="C127">
        <v>1</v>
      </c>
      <c r="D127">
        <v>1</v>
      </c>
      <c r="E127" t="str">
        <f t="shared" si="2"/>
        <v>0</v>
      </c>
      <c r="F127" t="s">
        <v>354</v>
      </c>
      <c r="G127">
        <v>2025</v>
      </c>
      <c r="H127" s="231">
        <v>0.02</v>
      </c>
    </row>
    <row r="128" spans="2:8" ht="15" thickBot="1" x14ac:dyDescent="0.35">
      <c r="B128" t="s">
        <v>349</v>
      </c>
      <c r="C128">
        <v>1</v>
      </c>
      <c r="D128">
        <v>1</v>
      </c>
      <c r="E128" t="str">
        <f t="shared" si="2"/>
        <v>0</v>
      </c>
      <c r="F128" t="s">
        <v>354</v>
      </c>
      <c r="G128">
        <v>2025</v>
      </c>
      <c r="H128" s="227">
        <v>0.01</v>
      </c>
    </row>
    <row r="129" spans="2:8" ht="15" thickBot="1" x14ac:dyDescent="0.35">
      <c r="B129" t="s">
        <v>349</v>
      </c>
      <c r="C129">
        <v>1</v>
      </c>
      <c r="D129">
        <v>1</v>
      </c>
      <c r="E129" t="str">
        <f t="shared" si="2"/>
        <v>0</v>
      </c>
      <c r="F129" t="s">
        <v>354</v>
      </c>
      <c r="G129">
        <v>2025</v>
      </c>
      <c r="H129" s="227">
        <v>0.01</v>
      </c>
    </row>
    <row r="130" spans="2:8" ht="15" thickBot="1" x14ac:dyDescent="0.35">
      <c r="B130" t="s">
        <v>349</v>
      </c>
      <c r="C130">
        <v>1</v>
      </c>
      <c r="D130">
        <v>1</v>
      </c>
      <c r="E130" t="str">
        <f t="shared" si="2"/>
        <v>0</v>
      </c>
      <c r="F130" t="s">
        <v>354</v>
      </c>
      <c r="G130">
        <v>2025</v>
      </c>
      <c r="H130" s="227">
        <v>0.01</v>
      </c>
    </row>
    <row r="131" spans="2:8" ht="15" thickBot="1" x14ac:dyDescent="0.35">
      <c r="B131" t="s">
        <v>349</v>
      </c>
      <c r="C131">
        <v>1</v>
      </c>
      <c r="D131">
        <v>2</v>
      </c>
      <c r="E131" t="str">
        <f t="shared" si="2"/>
        <v>1</v>
      </c>
      <c r="F131" t="s">
        <v>354</v>
      </c>
      <c r="G131">
        <v>2025</v>
      </c>
      <c r="H131" s="227">
        <v>0.01</v>
      </c>
    </row>
    <row r="132" spans="2:8" ht="15" thickBot="1" x14ac:dyDescent="0.35">
      <c r="B132" t="s">
        <v>349</v>
      </c>
      <c r="C132">
        <v>1</v>
      </c>
      <c r="D132">
        <v>1</v>
      </c>
      <c r="E132" t="str">
        <f t="shared" si="2"/>
        <v>0</v>
      </c>
      <c r="F132" t="s">
        <v>354</v>
      </c>
      <c r="G132">
        <v>2025</v>
      </c>
      <c r="H132" s="227">
        <v>0.01</v>
      </c>
    </row>
    <row r="133" spans="2:8" ht="15" thickBot="1" x14ac:dyDescent="0.35">
      <c r="B133" t="s">
        <v>349</v>
      </c>
      <c r="C133">
        <v>1</v>
      </c>
      <c r="D133">
        <v>1</v>
      </c>
      <c r="E133" t="str">
        <f t="shared" si="2"/>
        <v>0</v>
      </c>
      <c r="F133" t="s">
        <v>354</v>
      </c>
      <c r="G133">
        <v>2025</v>
      </c>
      <c r="H133" s="227">
        <v>0.01</v>
      </c>
    </row>
    <row r="134" spans="2:8" ht="15" thickBot="1" x14ac:dyDescent="0.35">
      <c r="B134" t="s">
        <v>349</v>
      </c>
      <c r="C134">
        <v>1</v>
      </c>
      <c r="D134">
        <v>1</v>
      </c>
      <c r="E134" t="str">
        <f t="shared" si="2"/>
        <v>0</v>
      </c>
      <c r="F134" t="s">
        <v>354</v>
      </c>
      <c r="G134">
        <v>2025</v>
      </c>
      <c r="H134" s="227">
        <v>0.01</v>
      </c>
    </row>
    <row r="135" spans="2:8" ht="15" thickBot="1" x14ac:dyDescent="0.35">
      <c r="B135" t="s">
        <v>349</v>
      </c>
      <c r="C135">
        <v>1</v>
      </c>
      <c r="D135">
        <v>1</v>
      </c>
      <c r="E135" t="str">
        <f t="shared" si="2"/>
        <v>0</v>
      </c>
      <c r="F135" t="s">
        <v>354</v>
      </c>
      <c r="G135">
        <v>2025</v>
      </c>
      <c r="H135" s="227">
        <v>0.01</v>
      </c>
    </row>
    <row r="136" spans="2:8" ht="15" thickBot="1" x14ac:dyDescent="0.35">
      <c r="B136" t="s">
        <v>349</v>
      </c>
      <c r="C136">
        <v>1</v>
      </c>
      <c r="D136">
        <v>1</v>
      </c>
      <c r="E136" t="str">
        <f t="shared" si="2"/>
        <v>0</v>
      </c>
      <c r="F136" t="s">
        <v>354</v>
      </c>
      <c r="G136">
        <v>2025</v>
      </c>
      <c r="H136" s="227">
        <v>0.01</v>
      </c>
    </row>
    <row r="137" spans="2:8" x14ac:dyDescent="0.3">
      <c r="B137" t="s">
        <v>349</v>
      </c>
      <c r="C137">
        <v>1</v>
      </c>
      <c r="D137">
        <v>1</v>
      </c>
      <c r="E137" t="str">
        <f t="shared" si="2"/>
        <v>0</v>
      </c>
      <c r="F137" t="s">
        <v>354</v>
      </c>
      <c r="G137">
        <v>2025</v>
      </c>
      <c r="H137" s="227">
        <v>0.01</v>
      </c>
    </row>
    <row r="138" spans="2:8" x14ac:dyDescent="0.3">
      <c r="B138" t="s">
        <v>349</v>
      </c>
      <c r="C138">
        <v>1</v>
      </c>
      <c r="D138">
        <v>1</v>
      </c>
      <c r="E138" t="str">
        <f t="shared" si="2"/>
        <v>0</v>
      </c>
      <c r="F138" t="s">
        <v>354</v>
      </c>
      <c r="G138">
        <v>2025</v>
      </c>
      <c r="H138" s="238">
        <v>1.4E-2</v>
      </c>
    </row>
    <row r="139" spans="2:8" x14ac:dyDescent="0.3">
      <c r="B139" t="s">
        <v>349</v>
      </c>
      <c r="C139">
        <v>1</v>
      </c>
      <c r="D139">
        <v>1</v>
      </c>
      <c r="E139" t="str">
        <f t="shared" si="2"/>
        <v>0</v>
      </c>
      <c r="F139" t="s">
        <v>354</v>
      </c>
      <c r="G139">
        <v>2025</v>
      </c>
      <c r="H139" s="238">
        <v>1.4E-2</v>
      </c>
    </row>
    <row r="140" spans="2:8" x14ac:dyDescent="0.3">
      <c r="B140" t="s">
        <v>349</v>
      </c>
      <c r="C140">
        <v>1</v>
      </c>
      <c r="D140">
        <v>1</v>
      </c>
      <c r="E140" t="str">
        <f t="shared" si="2"/>
        <v>0</v>
      </c>
      <c r="F140" t="s">
        <v>354</v>
      </c>
      <c r="G140">
        <v>2025</v>
      </c>
      <c r="H140" s="238">
        <v>1.4E-2</v>
      </c>
    </row>
    <row r="141" spans="2:8" x14ac:dyDescent="0.3">
      <c r="B141" t="s">
        <v>349</v>
      </c>
      <c r="C141">
        <v>2</v>
      </c>
      <c r="D141">
        <v>1</v>
      </c>
      <c r="E141" t="str">
        <f t="shared" si="2"/>
        <v>0</v>
      </c>
      <c r="F141" t="s">
        <v>354</v>
      </c>
      <c r="G141">
        <v>2025</v>
      </c>
      <c r="H141" s="238">
        <v>1.4E-2</v>
      </c>
    </row>
    <row r="142" spans="2:8" x14ac:dyDescent="0.3">
      <c r="B142" t="s">
        <v>349</v>
      </c>
      <c r="C142">
        <v>2</v>
      </c>
      <c r="D142">
        <v>1</v>
      </c>
      <c r="E142" t="str">
        <f t="shared" si="2"/>
        <v>0</v>
      </c>
      <c r="F142" t="s">
        <v>354</v>
      </c>
      <c r="G142">
        <v>2025</v>
      </c>
      <c r="H142" s="238">
        <v>1.4E-2</v>
      </c>
    </row>
    <row r="143" spans="2:8" x14ac:dyDescent="0.3">
      <c r="B143" t="s">
        <v>349</v>
      </c>
      <c r="C143">
        <v>2</v>
      </c>
      <c r="D143">
        <v>2</v>
      </c>
      <c r="E143" t="str">
        <f t="shared" si="2"/>
        <v>1</v>
      </c>
      <c r="F143" t="s">
        <v>354</v>
      </c>
      <c r="G143">
        <v>2025</v>
      </c>
      <c r="H143" s="238">
        <v>6.6600000000000001E-3</v>
      </c>
    </row>
    <row r="144" spans="2:8" x14ac:dyDescent="0.3">
      <c r="B144" t="s">
        <v>349</v>
      </c>
      <c r="C144">
        <v>2</v>
      </c>
      <c r="D144">
        <v>2</v>
      </c>
      <c r="E144" t="str">
        <f t="shared" si="2"/>
        <v>1</v>
      </c>
      <c r="F144" t="s">
        <v>354</v>
      </c>
      <c r="G144">
        <v>2025</v>
      </c>
      <c r="H144" s="238">
        <v>6.6600000000000001E-3</v>
      </c>
    </row>
    <row r="145" spans="2:8" ht="15" thickBot="1" x14ac:dyDescent="0.35">
      <c r="B145" t="s">
        <v>349</v>
      </c>
      <c r="C145">
        <v>1</v>
      </c>
      <c r="D145">
        <v>1</v>
      </c>
      <c r="E145" t="str">
        <f t="shared" si="2"/>
        <v>0</v>
      </c>
      <c r="F145" t="s">
        <v>354</v>
      </c>
      <c r="G145">
        <v>2025</v>
      </c>
      <c r="H145" s="238">
        <v>6.6600000000000001E-3</v>
      </c>
    </row>
    <row r="146" spans="2:8" ht="15" thickBot="1" x14ac:dyDescent="0.35">
      <c r="B146" t="s">
        <v>349</v>
      </c>
      <c r="C146">
        <v>1</v>
      </c>
      <c r="D146">
        <v>1</v>
      </c>
      <c r="E146" t="str">
        <f t="shared" si="2"/>
        <v>0</v>
      </c>
      <c r="F146" t="s">
        <v>354</v>
      </c>
      <c r="G146">
        <v>2025</v>
      </c>
      <c r="H146" s="236">
        <v>0.01</v>
      </c>
    </row>
    <row r="147" spans="2:8" ht="15" thickBot="1" x14ac:dyDescent="0.35">
      <c r="B147" t="s">
        <v>349</v>
      </c>
      <c r="C147">
        <v>1</v>
      </c>
      <c r="D147">
        <v>1</v>
      </c>
      <c r="E147" t="str">
        <f t="shared" si="2"/>
        <v>0</v>
      </c>
      <c r="F147" t="s">
        <v>354</v>
      </c>
      <c r="G147">
        <v>2025</v>
      </c>
      <c r="H147" s="236">
        <v>0.01</v>
      </c>
    </row>
    <row r="148" spans="2:8" ht="15" thickBot="1" x14ac:dyDescent="0.35">
      <c r="B148" t="s">
        <v>349</v>
      </c>
      <c r="C148">
        <v>1</v>
      </c>
      <c r="D148">
        <v>1</v>
      </c>
      <c r="E148" t="str">
        <f t="shared" si="2"/>
        <v>0</v>
      </c>
      <c r="F148" t="s">
        <v>354</v>
      </c>
      <c r="G148">
        <v>2025</v>
      </c>
      <c r="H148" s="236">
        <v>0.01</v>
      </c>
    </row>
    <row r="149" spans="2:8" x14ac:dyDescent="0.3">
      <c r="B149" t="s">
        <v>349</v>
      </c>
      <c r="C149">
        <v>0</v>
      </c>
      <c r="D149">
        <v>0</v>
      </c>
      <c r="E149" t="str">
        <f t="shared" ref="E149:E212" si="3">IF(D149=1,"0","1")</f>
        <v>1</v>
      </c>
      <c r="F149" t="s">
        <v>354</v>
      </c>
      <c r="G149">
        <v>2025</v>
      </c>
      <c r="H149" s="236">
        <v>0.01</v>
      </c>
    </row>
    <row r="150" spans="2:8" ht="15" thickBot="1" x14ac:dyDescent="0.35">
      <c r="B150" t="s">
        <v>349</v>
      </c>
      <c r="C150">
        <v>1</v>
      </c>
      <c r="D150">
        <v>1</v>
      </c>
      <c r="E150" t="str">
        <f t="shared" si="3"/>
        <v>0</v>
      </c>
      <c r="F150" t="s">
        <v>354</v>
      </c>
      <c r="G150">
        <v>2025</v>
      </c>
      <c r="H150" s="226">
        <v>0.01</v>
      </c>
    </row>
    <row r="151" spans="2:8" ht="15" thickBot="1" x14ac:dyDescent="0.35">
      <c r="B151" t="s">
        <v>349</v>
      </c>
      <c r="C151">
        <v>0</v>
      </c>
      <c r="D151">
        <v>1</v>
      </c>
      <c r="E151" t="str">
        <f t="shared" si="3"/>
        <v>0</v>
      </c>
      <c r="F151" t="s">
        <v>354</v>
      </c>
      <c r="G151">
        <v>2025</v>
      </c>
      <c r="H151" s="240">
        <v>8.7500000000000008E-3</v>
      </c>
    </row>
    <row r="152" spans="2:8" ht="15" thickBot="1" x14ac:dyDescent="0.35">
      <c r="B152" t="s">
        <v>349</v>
      </c>
      <c r="C152">
        <v>1</v>
      </c>
      <c r="D152">
        <v>1</v>
      </c>
      <c r="E152" t="str">
        <f t="shared" si="3"/>
        <v>0</v>
      </c>
      <c r="F152" t="s">
        <v>354</v>
      </c>
      <c r="G152">
        <v>2025</v>
      </c>
      <c r="H152" s="240">
        <v>8.7500000000000008E-3</v>
      </c>
    </row>
    <row r="153" spans="2:8" ht="15" thickBot="1" x14ac:dyDescent="0.35">
      <c r="B153" t="s">
        <v>349</v>
      </c>
      <c r="C153">
        <v>0</v>
      </c>
      <c r="D153">
        <v>0</v>
      </c>
      <c r="E153" t="str">
        <f t="shared" si="3"/>
        <v>1</v>
      </c>
      <c r="F153" t="s">
        <v>354</v>
      </c>
      <c r="G153">
        <v>2025</v>
      </c>
      <c r="H153" s="240">
        <v>8.7500000000000008E-3</v>
      </c>
    </row>
    <row r="154" spans="2:8" ht="15" thickBot="1" x14ac:dyDescent="0.35">
      <c r="B154" t="s">
        <v>349</v>
      </c>
      <c r="C154">
        <v>1</v>
      </c>
      <c r="D154">
        <v>1</v>
      </c>
      <c r="E154" t="str">
        <f t="shared" si="3"/>
        <v>0</v>
      </c>
      <c r="F154" t="s">
        <v>354</v>
      </c>
      <c r="G154">
        <v>2025</v>
      </c>
      <c r="H154" s="240">
        <v>8.7500000000000008E-3</v>
      </c>
    </row>
    <row r="155" spans="2:8" ht="15" thickBot="1" x14ac:dyDescent="0.35">
      <c r="B155" t="s">
        <v>349</v>
      </c>
      <c r="C155">
        <v>1</v>
      </c>
      <c r="D155">
        <v>1</v>
      </c>
      <c r="E155" t="str">
        <f t="shared" si="3"/>
        <v>0</v>
      </c>
      <c r="F155" t="s">
        <v>354</v>
      </c>
      <c r="G155">
        <v>2025</v>
      </c>
      <c r="H155" s="240">
        <v>8.7500000000000008E-3</v>
      </c>
    </row>
    <row r="156" spans="2:8" ht="15" thickBot="1" x14ac:dyDescent="0.35">
      <c r="B156" t="s">
        <v>349</v>
      </c>
      <c r="C156">
        <v>0</v>
      </c>
      <c r="D156">
        <v>0</v>
      </c>
      <c r="E156" t="str">
        <f t="shared" si="3"/>
        <v>1</v>
      </c>
      <c r="F156" t="s">
        <v>354</v>
      </c>
      <c r="G156">
        <v>2025</v>
      </c>
      <c r="H156" s="240">
        <v>8.7500000000000008E-3</v>
      </c>
    </row>
    <row r="157" spans="2:8" ht="15" thickBot="1" x14ac:dyDescent="0.35">
      <c r="B157" t="s">
        <v>349</v>
      </c>
      <c r="C157">
        <v>1</v>
      </c>
      <c r="D157">
        <v>2</v>
      </c>
      <c r="E157" t="str">
        <f t="shared" si="3"/>
        <v>1</v>
      </c>
      <c r="F157" t="s">
        <v>354</v>
      </c>
      <c r="G157">
        <v>2025</v>
      </c>
      <c r="H157" s="240">
        <v>8.7500000000000008E-3</v>
      </c>
    </row>
    <row r="158" spans="2:8" ht="15" thickBot="1" x14ac:dyDescent="0.35">
      <c r="B158" t="s">
        <v>349</v>
      </c>
      <c r="C158">
        <v>1</v>
      </c>
      <c r="D158">
        <v>1</v>
      </c>
      <c r="E158" t="str">
        <f t="shared" si="3"/>
        <v>0</v>
      </c>
      <c r="F158" t="s">
        <v>354</v>
      </c>
      <c r="G158">
        <v>2025</v>
      </c>
      <c r="H158" s="240">
        <v>8.7500000000000008E-3</v>
      </c>
    </row>
    <row r="159" spans="2:8" ht="15" thickBot="1" x14ac:dyDescent="0.35">
      <c r="B159" t="s">
        <v>349</v>
      </c>
      <c r="C159">
        <v>2</v>
      </c>
      <c r="D159">
        <v>1</v>
      </c>
      <c r="E159" t="str">
        <f t="shared" si="3"/>
        <v>0</v>
      </c>
      <c r="F159" t="s">
        <v>354</v>
      </c>
      <c r="G159">
        <v>2025</v>
      </c>
      <c r="H159" s="240">
        <v>1.4E-2</v>
      </c>
    </row>
    <row r="160" spans="2:8" ht="15" thickBot="1" x14ac:dyDescent="0.35">
      <c r="B160" t="s">
        <v>349</v>
      </c>
      <c r="C160">
        <v>2</v>
      </c>
      <c r="D160">
        <v>1</v>
      </c>
      <c r="E160" t="str">
        <f t="shared" si="3"/>
        <v>0</v>
      </c>
      <c r="F160" t="s">
        <v>354</v>
      </c>
      <c r="G160">
        <v>2025</v>
      </c>
      <c r="H160" s="240">
        <v>1.4E-2</v>
      </c>
    </row>
    <row r="161" spans="2:8" ht="15" thickBot="1" x14ac:dyDescent="0.35">
      <c r="B161" t="s">
        <v>349</v>
      </c>
      <c r="C161">
        <v>2</v>
      </c>
      <c r="D161">
        <v>1</v>
      </c>
      <c r="E161" t="str">
        <f t="shared" si="3"/>
        <v>0</v>
      </c>
      <c r="F161" t="s">
        <v>354</v>
      </c>
      <c r="G161">
        <v>2025</v>
      </c>
      <c r="H161" s="240">
        <v>1.4E-2</v>
      </c>
    </row>
    <row r="162" spans="2:8" ht="15" thickBot="1" x14ac:dyDescent="0.35">
      <c r="B162" t="s">
        <v>349</v>
      </c>
      <c r="C162">
        <v>1</v>
      </c>
      <c r="D162">
        <v>1</v>
      </c>
      <c r="E162" t="str">
        <f t="shared" si="3"/>
        <v>0</v>
      </c>
      <c r="F162" t="s">
        <v>354</v>
      </c>
      <c r="G162">
        <v>2025</v>
      </c>
      <c r="H162" s="240">
        <v>1.4E-2</v>
      </c>
    </row>
    <row r="163" spans="2:8" ht="15" thickBot="1" x14ac:dyDescent="0.35">
      <c r="B163" t="s">
        <v>349</v>
      </c>
      <c r="C163">
        <v>1</v>
      </c>
      <c r="D163">
        <v>1</v>
      </c>
      <c r="E163" t="str">
        <f t="shared" si="3"/>
        <v>0</v>
      </c>
      <c r="F163" t="s">
        <v>354</v>
      </c>
      <c r="G163">
        <v>2025</v>
      </c>
      <c r="H163" s="240">
        <v>1.4E-2</v>
      </c>
    </row>
    <row r="164" spans="2:8" ht="15" thickBot="1" x14ac:dyDescent="0.35">
      <c r="B164" t="s">
        <v>349</v>
      </c>
      <c r="C164">
        <v>1</v>
      </c>
      <c r="D164">
        <v>1</v>
      </c>
      <c r="E164" t="str">
        <f t="shared" si="3"/>
        <v>0</v>
      </c>
      <c r="F164" t="s">
        <v>354</v>
      </c>
      <c r="G164">
        <v>2025</v>
      </c>
      <c r="H164" s="227">
        <v>0.05</v>
      </c>
    </row>
    <row r="165" spans="2:8" ht="15" thickBot="1" x14ac:dyDescent="0.35">
      <c r="B165" t="s">
        <v>349</v>
      </c>
      <c r="C165">
        <v>1</v>
      </c>
      <c r="D165">
        <v>1</v>
      </c>
      <c r="E165" t="str">
        <f t="shared" si="3"/>
        <v>0</v>
      </c>
      <c r="F165" t="s">
        <v>354</v>
      </c>
      <c r="G165">
        <v>2025</v>
      </c>
      <c r="H165" s="248">
        <v>2.3300000000000001E-2</v>
      </c>
    </row>
    <row r="166" spans="2:8" ht="15" thickBot="1" x14ac:dyDescent="0.35">
      <c r="B166" t="s">
        <v>349</v>
      </c>
      <c r="C166">
        <v>1</v>
      </c>
      <c r="D166">
        <v>1</v>
      </c>
      <c r="E166" t="str">
        <f t="shared" si="3"/>
        <v>0</v>
      </c>
      <c r="F166" t="s">
        <v>354</v>
      </c>
      <c r="G166">
        <v>2025</v>
      </c>
      <c r="H166" s="248">
        <v>2.3300000000000001E-2</v>
      </c>
    </row>
    <row r="167" spans="2:8" ht="15" thickBot="1" x14ac:dyDescent="0.35">
      <c r="B167" t="s">
        <v>349</v>
      </c>
      <c r="C167">
        <v>1</v>
      </c>
      <c r="D167">
        <v>1</v>
      </c>
      <c r="E167" t="str">
        <f t="shared" si="3"/>
        <v>0</v>
      </c>
      <c r="F167" t="s">
        <v>354</v>
      </c>
      <c r="G167">
        <v>2025</v>
      </c>
      <c r="H167" s="240">
        <v>2.3300000000000001E-2</v>
      </c>
    </row>
    <row r="168" spans="2:8" x14ac:dyDescent="0.3">
      <c r="B168" t="s">
        <v>349</v>
      </c>
      <c r="C168">
        <v>2</v>
      </c>
      <c r="D168">
        <v>2</v>
      </c>
      <c r="E168" t="str">
        <f t="shared" si="3"/>
        <v>1</v>
      </c>
      <c r="F168" t="s">
        <v>354</v>
      </c>
      <c r="G168">
        <v>2025</v>
      </c>
      <c r="H168" s="248">
        <v>3.5000000000000003E-2</v>
      </c>
    </row>
    <row r="169" spans="2:8" ht="15" thickBot="1" x14ac:dyDescent="0.35">
      <c r="B169" t="s">
        <v>349</v>
      </c>
      <c r="C169">
        <v>2</v>
      </c>
      <c r="D169">
        <v>2</v>
      </c>
      <c r="E169" t="str">
        <f t="shared" si="3"/>
        <v>1</v>
      </c>
      <c r="F169" t="s">
        <v>354</v>
      </c>
      <c r="G169">
        <v>2025</v>
      </c>
      <c r="H169" s="249">
        <v>3.5000000000000003E-2</v>
      </c>
    </row>
    <row r="170" spans="2:8" ht="15" thickBot="1" x14ac:dyDescent="0.35">
      <c r="B170" t="s">
        <v>349</v>
      </c>
      <c r="C170">
        <v>1</v>
      </c>
      <c r="D170">
        <v>2</v>
      </c>
      <c r="E170" t="str">
        <f t="shared" si="3"/>
        <v>1</v>
      </c>
      <c r="F170" t="s">
        <v>354</v>
      </c>
      <c r="G170">
        <v>2025</v>
      </c>
      <c r="H170" s="248">
        <v>5.0000000000000001E-3</v>
      </c>
    </row>
    <row r="171" spans="2:8" ht="15" thickBot="1" x14ac:dyDescent="0.35">
      <c r="B171" t="s">
        <v>349</v>
      </c>
      <c r="C171">
        <v>2</v>
      </c>
      <c r="D171">
        <v>2</v>
      </c>
      <c r="E171" t="str">
        <f t="shared" si="3"/>
        <v>1</v>
      </c>
      <c r="F171" t="s">
        <v>354</v>
      </c>
      <c r="G171">
        <v>2025</v>
      </c>
      <c r="H171" s="248">
        <v>5.0000000000000001E-3</v>
      </c>
    </row>
    <row r="172" spans="2:8" ht="15" thickBot="1" x14ac:dyDescent="0.35">
      <c r="B172" t="s">
        <v>349</v>
      </c>
      <c r="C172">
        <v>2</v>
      </c>
      <c r="D172">
        <v>2</v>
      </c>
      <c r="E172" t="str">
        <f t="shared" si="3"/>
        <v>1</v>
      </c>
      <c r="F172" t="s">
        <v>354</v>
      </c>
      <c r="G172">
        <v>2025</v>
      </c>
      <c r="H172" s="248">
        <v>3.5000000000000003E-2</v>
      </c>
    </row>
    <row r="173" spans="2:8" ht="15" thickBot="1" x14ac:dyDescent="0.35">
      <c r="B173" t="s">
        <v>349</v>
      </c>
      <c r="C173">
        <v>2</v>
      </c>
      <c r="D173">
        <v>2</v>
      </c>
      <c r="E173" t="str">
        <f t="shared" si="3"/>
        <v>1</v>
      </c>
      <c r="F173" t="s">
        <v>354</v>
      </c>
      <c r="G173">
        <v>2025</v>
      </c>
      <c r="H173" s="248">
        <v>3.5000000000000003E-2</v>
      </c>
    </row>
    <row r="174" spans="2:8" ht="15" thickBot="1" x14ac:dyDescent="0.35">
      <c r="B174" t="s">
        <v>349</v>
      </c>
      <c r="C174">
        <v>1</v>
      </c>
      <c r="D174">
        <v>1</v>
      </c>
      <c r="E174" t="str">
        <f t="shared" si="3"/>
        <v>0</v>
      </c>
      <c r="F174" t="s">
        <v>354</v>
      </c>
      <c r="G174">
        <v>2025</v>
      </c>
      <c r="H174" s="240">
        <v>3.3500000000000002E-2</v>
      </c>
    </row>
    <row r="175" spans="2:8" ht="15" thickBot="1" x14ac:dyDescent="0.35">
      <c r="B175" t="s">
        <v>349</v>
      </c>
      <c r="C175">
        <v>1</v>
      </c>
      <c r="D175">
        <v>1</v>
      </c>
      <c r="E175" t="str">
        <f t="shared" si="3"/>
        <v>0</v>
      </c>
      <c r="F175" t="s">
        <v>354</v>
      </c>
      <c r="G175">
        <v>2025</v>
      </c>
      <c r="H175" s="240">
        <v>3.3300000000000003E-2</v>
      </c>
    </row>
    <row r="176" spans="2:8" ht="15" thickBot="1" x14ac:dyDescent="0.35">
      <c r="B176" t="s">
        <v>349</v>
      </c>
      <c r="C176">
        <v>1</v>
      </c>
      <c r="D176">
        <v>1</v>
      </c>
      <c r="E176" t="str">
        <f t="shared" si="3"/>
        <v>0</v>
      </c>
      <c r="F176" t="s">
        <v>354</v>
      </c>
      <c r="G176">
        <v>2025</v>
      </c>
      <c r="H176" s="240">
        <v>3.3300000000000003E-2</v>
      </c>
    </row>
    <row r="177" spans="2:8" ht="15" thickBot="1" x14ac:dyDescent="0.35">
      <c r="B177" t="s">
        <v>349</v>
      </c>
      <c r="C177">
        <v>1</v>
      </c>
      <c r="D177">
        <v>1</v>
      </c>
      <c r="E177" t="str">
        <f t="shared" si="3"/>
        <v>0</v>
      </c>
      <c r="F177" t="s">
        <v>354</v>
      </c>
      <c r="G177">
        <v>2025</v>
      </c>
      <c r="H177" s="240">
        <v>3.3300000000000003E-2</v>
      </c>
    </row>
    <row r="178" spans="2:8" ht="15" thickBot="1" x14ac:dyDescent="0.35">
      <c r="B178" t="s">
        <v>349</v>
      </c>
      <c r="C178">
        <v>1</v>
      </c>
      <c r="D178">
        <v>1</v>
      </c>
      <c r="E178" t="str">
        <f t="shared" si="3"/>
        <v>0</v>
      </c>
      <c r="F178" t="s">
        <v>354</v>
      </c>
      <c r="G178">
        <v>2025</v>
      </c>
      <c r="H178" s="240">
        <v>3.3300000000000003E-2</v>
      </c>
    </row>
    <row r="179" spans="2:8" ht="15" thickBot="1" x14ac:dyDescent="0.35">
      <c r="B179" t="s">
        <v>349</v>
      </c>
      <c r="C179">
        <v>1</v>
      </c>
      <c r="D179">
        <v>1</v>
      </c>
      <c r="E179" t="str">
        <f t="shared" si="3"/>
        <v>0</v>
      </c>
      <c r="F179" t="s">
        <v>354</v>
      </c>
      <c r="G179">
        <v>2025</v>
      </c>
      <c r="H179" s="240">
        <v>3.3300000000000003E-2</v>
      </c>
    </row>
    <row r="180" spans="2:8" x14ac:dyDescent="0.3">
      <c r="B180" t="s">
        <v>349</v>
      </c>
      <c r="C180" cm="1">
        <f t="array" ref="C180:C238">'MTTO (2)'!D9:D67</f>
        <v>1</v>
      </c>
      <c r="D180" cm="1">
        <f t="array" ref="D180:D238">'MTTO (2)'!H9:H67</f>
        <v>1</v>
      </c>
      <c r="E180" t="str">
        <f t="shared" si="3"/>
        <v>0</v>
      </c>
      <c r="F180" t="s">
        <v>355</v>
      </c>
      <c r="G180">
        <v>2025</v>
      </c>
      <c r="H180" s="227">
        <v>0.02</v>
      </c>
    </row>
    <row r="181" spans="2:8" ht="15" thickBot="1" x14ac:dyDescent="0.35">
      <c r="B181" t="s">
        <v>349</v>
      </c>
      <c r="C181">
        <v>1</v>
      </c>
      <c r="D181">
        <v>1</v>
      </c>
      <c r="E181" t="str">
        <f t="shared" si="3"/>
        <v>0</v>
      </c>
      <c r="F181" t="s">
        <v>355</v>
      </c>
      <c r="G181">
        <v>2025</v>
      </c>
      <c r="H181" s="228">
        <v>0.02</v>
      </c>
    </row>
    <row r="182" spans="2:8" x14ac:dyDescent="0.3">
      <c r="B182" t="s">
        <v>349</v>
      </c>
      <c r="C182">
        <v>1</v>
      </c>
      <c r="D182">
        <v>1</v>
      </c>
      <c r="E182" t="str">
        <f t="shared" si="3"/>
        <v>0</v>
      </c>
      <c r="F182" t="s">
        <v>355</v>
      </c>
      <c r="G182">
        <v>2025</v>
      </c>
      <c r="H182" s="237">
        <v>2.3300000000000001E-2</v>
      </c>
    </row>
    <row r="183" spans="2:8" x14ac:dyDescent="0.3">
      <c r="B183" t="s">
        <v>349</v>
      </c>
      <c r="C183">
        <v>1</v>
      </c>
      <c r="D183">
        <v>1</v>
      </c>
      <c r="E183" t="str">
        <f t="shared" si="3"/>
        <v>0</v>
      </c>
      <c r="F183" t="s">
        <v>355</v>
      </c>
      <c r="G183">
        <v>2025</v>
      </c>
      <c r="H183" s="237">
        <v>2.3300000000000001E-2</v>
      </c>
    </row>
    <row r="184" spans="2:8" ht="15" thickBot="1" x14ac:dyDescent="0.35">
      <c r="B184" t="s">
        <v>349</v>
      </c>
      <c r="C184">
        <v>1</v>
      </c>
      <c r="D184">
        <v>1</v>
      </c>
      <c r="E184" t="str">
        <f t="shared" si="3"/>
        <v>0</v>
      </c>
      <c r="F184" t="s">
        <v>355</v>
      </c>
      <c r="G184">
        <v>2025</v>
      </c>
      <c r="H184" s="237">
        <v>2.3300000000000001E-2</v>
      </c>
    </row>
    <row r="185" spans="2:8" ht="15" thickBot="1" x14ac:dyDescent="0.35">
      <c r="B185" t="s">
        <v>349</v>
      </c>
      <c r="C185">
        <v>1</v>
      </c>
      <c r="D185">
        <v>1</v>
      </c>
      <c r="E185" t="str">
        <f t="shared" si="3"/>
        <v>0</v>
      </c>
      <c r="F185" t="s">
        <v>356</v>
      </c>
      <c r="G185">
        <v>2025</v>
      </c>
      <c r="H185" s="231">
        <v>0.02</v>
      </c>
    </row>
    <row r="186" spans="2:8" ht="15" thickBot="1" x14ac:dyDescent="0.35">
      <c r="B186" t="s">
        <v>349</v>
      </c>
      <c r="C186">
        <v>1</v>
      </c>
      <c r="D186">
        <v>1</v>
      </c>
      <c r="E186" t="str">
        <f t="shared" si="3"/>
        <v>0</v>
      </c>
      <c r="F186" t="s">
        <v>356</v>
      </c>
      <c r="G186">
        <v>2025</v>
      </c>
      <c r="H186" s="231">
        <v>0.02</v>
      </c>
    </row>
    <row r="187" spans="2:8" ht="15" thickBot="1" x14ac:dyDescent="0.35">
      <c r="B187" t="s">
        <v>349</v>
      </c>
      <c r="C187">
        <v>1</v>
      </c>
      <c r="D187">
        <v>1</v>
      </c>
      <c r="E187" t="str">
        <f t="shared" si="3"/>
        <v>0</v>
      </c>
      <c r="F187" t="s">
        <v>356</v>
      </c>
      <c r="G187">
        <v>2025</v>
      </c>
      <c r="H187" s="227">
        <v>0.01</v>
      </c>
    </row>
    <row r="188" spans="2:8" ht="15" thickBot="1" x14ac:dyDescent="0.35">
      <c r="B188" t="s">
        <v>349</v>
      </c>
      <c r="C188">
        <v>1</v>
      </c>
      <c r="D188">
        <v>1</v>
      </c>
      <c r="E188" t="str">
        <f t="shared" si="3"/>
        <v>0</v>
      </c>
      <c r="F188" t="s">
        <v>356</v>
      </c>
      <c r="G188">
        <v>2025</v>
      </c>
      <c r="H188" s="227">
        <v>0.01</v>
      </c>
    </row>
    <row r="189" spans="2:8" ht="15" thickBot="1" x14ac:dyDescent="0.35">
      <c r="B189" t="s">
        <v>349</v>
      </c>
      <c r="C189">
        <v>1</v>
      </c>
      <c r="D189">
        <v>1</v>
      </c>
      <c r="E189" t="str">
        <f t="shared" si="3"/>
        <v>0</v>
      </c>
      <c r="F189" t="s">
        <v>356</v>
      </c>
      <c r="G189">
        <v>2025</v>
      </c>
      <c r="H189" s="227">
        <v>0.01</v>
      </c>
    </row>
    <row r="190" spans="2:8" ht="15" thickBot="1" x14ac:dyDescent="0.35">
      <c r="B190" t="s">
        <v>349</v>
      </c>
      <c r="C190">
        <v>1</v>
      </c>
      <c r="D190">
        <v>2</v>
      </c>
      <c r="E190" t="str">
        <f t="shared" si="3"/>
        <v>1</v>
      </c>
      <c r="F190" t="s">
        <v>356</v>
      </c>
      <c r="G190">
        <v>2025</v>
      </c>
      <c r="H190" s="227">
        <v>0.01</v>
      </c>
    </row>
    <row r="191" spans="2:8" ht="15" thickBot="1" x14ac:dyDescent="0.35">
      <c r="B191" t="s">
        <v>349</v>
      </c>
      <c r="C191">
        <v>1</v>
      </c>
      <c r="D191">
        <v>1</v>
      </c>
      <c r="E191" t="str">
        <f t="shared" si="3"/>
        <v>0</v>
      </c>
      <c r="F191" t="s">
        <v>356</v>
      </c>
      <c r="G191">
        <v>2025</v>
      </c>
      <c r="H191" s="227">
        <v>0.01</v>
      </c>
    </row>
    <row r="192" spans="2:8" ht="15" thickBot="1" x14ac:dyDescent="0.35">
      <c r="B192" t="s">
        <v>349</v>
      </c>
      <c r="C192">
        <v>1</v>
      </c>
      <c r="D192">
        <v>0</v>
      </c>
      <c r="E192" t="str">
        <f t="shared" si="3"/>
        <v>1</v>
      </c>
      <c r="F192" t="s">
        <v>356</v>
      </c>
      <c r="G192">
        <v>2025</v>
      </c>
      <c r="H192" s="227">
        <v>0.01</v>
      </c>
    </row>
    <row r="193" spans="2:8" ht="15" thickBot="1" x14ac:dyDescent="0.35">
      <c r="B193" t="s">
        <v>349</v>
      </c>
      <c r="C193">
        <v>1</v>
      </c>
      <c r="D193">
        <v>0</v>
      </c>
      <c r="E193" t="str">
        <f t="shared" si="3"/>
        <v>1</v>
      </c>
      <c r="F193" t="s">
        <v>356</v>
      </c>
      <c r="G193">
        <v>2025</v>
      </c>
      <c r="H193" s="227">
        <v>0.01</v>
      </c>
    </row>
    <row r="194" spans="2:8" ht="15" thickBot="1" x14ac:dyDescent="0.35">
      <c r="B194" t="s">
        <v>349</v>
      </c>
      <c r="C194">
        <v>1</v>
      </c>
      <c r="D194">
        <v>1</v>
      </c>
      <c r="E194" t="str">
        <f t="shared" si="3"/>
        <v>0</v>
      </c>
      <c r="F194" t="s">
        <v>356</v>
      </c>
      <c r="G194">
        <v>2025</v>
      </c>
      <c r="H194" s="227">
        <v>0.01</v>
      </c>
    </row>
    <row r="195" spans="2:8" ht="15" thickBot="1" x14ac:dyDescent="0.35">
      <c r="B195" t="s">
        <v>349</v>
      </c>
      <c r="C195">
        <v>1</v>
      </c>
      <c r="D195">
        <v>1</v>
      </c>
      <c r="E195" t="str">
        <f t="shared" si="3"/>
        <v>0</v>
      </c>
      <c r="F195" t="s">
        <v>356</v>
      </c>
      <c r="G195">
        <v>2025</v>
      </c>
      <c r="H195" s="227">
        <v>0.01</v>
      </c>
    </row>
    <row r="196" spans="2:8" x14ac:dyDescent="0.3">
      <c r="B196" t="s">
        <v>349</v>
      </c>
      <c r="C196">
        <v>1</v>
      </c>
      <c r="D196">
        <v>1</v>
      </c>
      <c r="E196" t="str">
        <f t="shared" si="3"/>
        <v>0</v>
      </c>
      <c r="F196" t="s">
        <v>356</v>
      </c>
      <c r="G196">
        <v>2025</v>
      </c>
      <c r="H196" s="227">
        <v>0.01</v>
      </c>
    </row>
    <row r="197" spans="2:8" x14ac:dyDescent="0.3">
      <c r="B197" t="s">
        <v>349</v>
      </c>
      <c r="C197">
        <v>1</v>
      </c>
      <c r="D197">
        <v>2</v>
      </c>
      <c r="E197" t="str">
        <f t="shared" si="3"/>
        <v>1</v>
      </c>
      <c r="F197" t="s">
        <v>356</v>
      </c>
      <c r="G197">
        <v>2025</v>
      </c>
      <c r="H197" s="238">
        <v>1.4E-2</v>
      </c>
    </row>
    <row r="198" spans="2:8" x14ac:dyDescent="0.3">
      <c r="B198" t="s">
        <v>349</v>
      </c>
      <c r="C198">
        <v>1</v>
      </c>
      <c r="D198">
        <v>1</v>
      </c>
      <c r="E198" t="str">
        <f t="shared" si="3"/>
        <v>0</v>
      </c>
      <c r="F198" t="s">
        <v>356</v>
      </c>
      <c r="G198">
        <v>2025</v>
      </c>
      <c r="H198" s="238">
        <v>1.4E-2</v>
      </c>
    </row>
    <row r="199" spans="2:8" x14ac:dyDescent="0.3">
      <c r="B199" t="s">
        <v>349</v>
      </c>
      <c r="C199">
        <v>1</v>
      </c>
      <c r="D199">
        <v>2</v>
      </c>
      <c r="E199" t="str">
        <f t="shared" si="3"/>
        <v>1</v>
      </c>
      <c r="F199" t="s">
        <v>356</v>
      </c>
      <c r="G199">
        <v>2025</v>
      </c>
      <c r="H199" s="238">
        <v>1.4E-2</v>
      </c>
    </row>
    <row r="200" spans="2:8" x14ac:dyDescent="0.3">
      <c r="B200" t="s">
        <v>349</v>
      </c>
      <c r="C200">
        <v>2</v>
      </c>
      <c r="D200">
        <v>1</v>
      </c>
      <c r="E200" t="str">
        <f t="shared" si="3"/>
        <v>0</v>
      </c>
      <c r="F200" t="s">
        <v>356</v>
      </c>
      <c r="G200">
        <v>2025</v>
      </c>
      <c r="H200" s="238">
        <v>1.4E-2</v>
      </c>
    </row>
    <row r="201" spans="2:8" x14ac:dyDescent="0.3">
      <c r="B201" t="s">
        <v>349</v>
      </c>
      <c r="C201">
        <v>2</v>
      </c>
      <c r="D201">
        <v>2</v>
      </c>
      <c r="E201" t="str">
        <f t="shared" si="3"/>
        <v>1</v>
      </c>
      <c r="F201" t="s">
        <v>356</v>
      </c>
      <c r="G201">
        <v>2025</v>
      </c>
      <c r="H201" s="238">
        <v>1.4E-2</v>
      </c>
    </row>
    <row r="202" spans="2:8" x14ac:dyDescent="0.3">
      <c r="B202" t="s">
        <v>349</v>
      </c>
      <c r="C202">
        <v>2</v>
      </c>
      <c r="D202">
        <v>2</v>
      </c>
      <c r="E202" t="str">
        <f t="shared" si="3"/>
        <v>1</v>
      </c>
      <c r="F202" t="s">
        <v>356</v>
      </c>
      <c r="G202">
        <v>2025</v>
      </c>
      <c r="H202" s="238">
        <v>6.6600000000000001E-3</v>
      </c>
    </row>
    <row r="203" spans="2:8" x14ac:dyDescent="0.3">
      <c r="B203" t="s">
        <v>349</v>
      </c>
      <c r="C203">
        <v>2</v>
      </c>
      <c r="D203">
        <v>2</v>
      </c>
      <c r="E203" t="str">
        <f t="shared" si="3"/>
        <v>1</v>
      </c>
      <c r="F203" t="s">
        <v>356</v>
      </c>
      <c r="G203">
        <v>2025</v>
      </c>
      <c r="H203" s="238">
        <v>6.6600000000000001E-3</v>
      </c>
    </row>
    <row r="204" spans="2:8" ht="15" thickBot="1" x14ac:dyDescent="0.35">
      <c r="B204" t="s">
        <v>349</v>
      </c>
      <c r="C204">
        <v>1</v>
      </c>
      <c r="D204">
        <v>1</v>
      </c>
      <c r="E204" t="str">
        <f t="shared" si="3"/>
        <v>0</v>
      </c>
      <c r="F204" t="s">
        <v>356</v>
      </c>
      <c r="G204">
        <v>2025</v>
      </c>
      <c r="H204" s="238">
        <v>6.6600000000000001E-3</v>
      </c>
    </row>
    <row r="205" spans="2:8" ht="15" thickBot="1" x14ac:dyDescent="0.35">
      <c r="B205" t="s">
        <v>349</v>
      </c>
      <c r="C205">
        <v>1</v>
      </c>
      <c r="D205">
        <v>0</v>
      </c>
      <c r="E205" t="str">
        <f t="shared" si="3"/>
        <v>1</v>
      </c>
      <c r="F205" t="s">
        <v>356</v>
      </c>
      <c r="G205">
        <v>2025</v>
      </c>
      <c r="H205" s="236">
        <v>0.01</v>
      </c>
    </row>
    <row r="206" spans="2:8" ht="15" thickBot="1" x14ac:dyDescent="0.35">
      <c r="B206" t="s">
        <v>349</v>
      </c>
      <c r="C206">
        <v>1</v>
      </c>
      <c r="D206">
        <v>0</v>
      </c>
      <c r="E206" t="str">
        <f t="shared" si="3"/>
        <v>1</v>
      </c>
      <c r="F206" t="s">
        <v>356</v>
      </c>
      <c r="G206">
        <v>2025</v>
      </c>
      <c r="H206" s="236">
        <v>0.01</v>
      </c>
    </row>
    <row r="207" spans="2:8" ht="15" thickBot="1" x14ac:dyDescent="0.35">
      <c r="B207" t="s">
        <v>349</v>
      </c>
      <c r="C207">
        <v>1</v>
      </c>
      <c r="D207">
        <v>1</v>
      </c>
      <c r="E207" t="str">
        <f t="shared" si="3"/>
        <v>0</v>
      </c>
      <c r="F207" t="s">
        <v>356</v>
      </c>
      <c r="G207">
        <v>2025</v>
      </c>
      <c r="H207" s="236">
        <v>0.01</v>
      </c>
    </row>
    <row r="208" spans="2:8" x14ac:dyDescent="0.3">
      <c r="B208" t="s">
        <v>349</v>
      </c>
      <c r="C208">
        <v>0</v>
      </c>
      <c r="D208">
        <v>0</v>
      </c>
      <c r="E208" t="str">
        <f t="shared" si="3"/>
        <v>1</v>
      </c>
      <c r="F208" t="s">
        <v>356</v>
      </c>
      <c r="G208">
        <v>2025</v>
      </c>
      <c r="H208" s="236">
        <v>0.01</v>
      </c>
    </row>
    <row r="209" spans="2:8" ht="15" thickBot="1" x14ac:dyDescent="0.35">
      <c r="B209" t="s">
        <v>349</v>
      </c>
      <c r="C209">
        <v>1</v>
      </c>
      <c r="D209">
        <v>1</v>
      </c>
      <c r="E209" t="str">
        <f t="shared" si="3"/>
        <v>0</v>
      </c>
      <c r="F209" t="s">
        <v>356</v>
      </c>
      <c r="G209">
        <v>2025</v>
      </c>
      <c r="H209" s="226">
        <v>0.01</v>
      </c>
    </row>
    <row r="210" spans="2:8" ht="15" thickBot="1" x14ac:dyDescent="0.35">
      <c r="B210" t="s">
        <v>349</v>
      </c>
      <c r="C210">
        <v>0</v>
      </c>
      <c r="D210">
        <v>0</v>
      </c>
      <c r="E210" t="str">
        <f t="shared" si="3"/>
        <v>1</v>
      </c>
      <c r="F210" t="s">
        <v>356</v>
      </c>
      <c r="G210">
        <v>2025</v>
      </c>
      <c r="H210" s="240">
        <v>8.7500000000000008E-3</v>
      </c>
    </row>
    <row r="211" spans="2:8" ht="15" thickBot="1" x14ac:dyDescent="0.35">
      <c r="B211" t="s">
        <v>349</v>
      </c>
      <c r="C211">
        <v>1</v>
      </c>
      <c r="D211">
        <v>1</v>
      </c>
      <c r="E211" t="str">
        <f t="shared" si="3"/>
        <v>0</v>
      </c>
      <c r="F211" t="s">
        <v>356</v>
      </c>
      <c r="G211">
        <v>2025</v>
      </c>
      <c r="H211" s="240">
        <v>8.7500000000000008E-3</v>
      </c>
    </row>
    <row r="212" spans="2:8" ht="15" thickBot="1" x14ac:dyDescent="0.35">
      <c r="B212" t="s">
        <v>349</v>
      </c>
      <c r="C212">
        <v>0</v>
      </c>
      <c r="D212">
        <v>1</v>
      </c>
      <c r="E212" t="str">
        <f t="shared" si="3"/>
        <v>0</v>
      </c>
      <c r="F212" t="s">
        <v>356</v>
      </c>
      <c r="G212">
        <v>2025</v>
      </c>
      <c r="H212" s="240">
        <v>8.7500000000000008E-3</v>
      </c>
    </row>
    <row r="213" spans="2:8" ht="15" thickBot="1" x14ac:dyDescent="0.35">
      <c r="B213" t="s">
        <v>349</v>
      </c>
      <c r="C213">
        <v>1</v>
      </c>
      <c r="D213">
        <v>1</v>
      </c>
      <c r="E213" t="str">
        <f t="shared" ref="E213:E276" si="4">IF(D213=1,"0","1")</f>
        <v>0</v>
      </c>
      <c r="F213" t="s">
        <v>356</v>
      </c>
      <c r="G213">
        <v>2025</v>
      </c>
      <c r="H213" s="240">
        <v>8.7500000000000008E-3</v>
      </c>
    </row>
    <row r="214" spans="2:8" ht="15" thickBot="1" x14ac:dyDescent="0.35">
      <c r="B214" t="s">
        <v>349</v>
      </c>
      <c r="C214">
        <v>1</v>
      </c>
      <c r="D214">
        <v>0</v>
      </c>
      <c r="E214" t="str">
        <f t="shared" si="4"/>
        <v>1</v>
      </c>
      <c r="F214" t="s">
        <v>356</v>
      </c>
      <c r="G214">
        <v>2025</v>
      </c>
      <c r="H214" s="240">
        <v>8.7500000000000008E-3</v>
      </c>
    </row>
    <row r="215" spans="2:8" ht="15" thickBot="1" x14ac:dyDescent="0.35">
      <c r="B215" t="s">
        <v>349</v>
      </c>
      <c r="C215">
        <v>0</v>
      </c>
      <c r="D215">
        <v>1</v>
      </c>
      <c r="E215" t="str">
        <f t="shared" si="4"/>
        <v>0</v>
      </c>
      <c r="F215" t="s">
        <v>356</v>
      </c>
      <c r="G215">
        <v>2025</v>
      </c>
      <c r="H215" s="240">
        <v>8.7500000000000008E-3</v>
      </c>
    </row>
    <row r="216" spans="2:8" ht="15" thickBot="1" x14ac:dyDescent="0.35">
      <c r="B216" t="s">
        <v>349</v>
      </c>
      <c r="C216">
        <v>1</v>
      </c>
      <c r="D216">
        <v>2</v>
      </c>
      <c r="E216" t="str">
        <f t="shared" si="4"/>
        <v>1</v>
      </c>
      <c r="F216" t="s">
        <v>356</v>
      </c>
      <c r="G216">
        <v>2025</v>
      </c>
      <c r="H216" s="240">
        <v>8.7500000000000008E-3</v>
      </c>
    </row>
    <row r="217" spans="2:8" ht="15" thickBot="1" x14ac:dyDescent="0.35">
      <c r="B217" t="s">
        <v>349</v>
      </c>
      <c r="C217">
        <v>1</v>
      </c>
      <c r="D217">
        <v>2</v>
      </c>
      <c r="E217" t="str">
        <f t="shared" si="4"/>
        <v>1</v>
      </c>
      <c r="F217" t="s">
        <v>356</v>
      </c>
      <c r="G217">
        <v>2025</v>
      </c>
      <c r="H217" s="240">
        <v>8.7500000000000008E-3</v>
      </c>
    </row>
    <row r="218" spans="2:8" ht="15" thickBot="1" x14ac:dyDescent="0.35">
      <c r="B218" t="s">
        <v>349</v>
      </c>
      <c r="C218">
        <v>2</v>
      </c>
      <c r="D218">
        <v>1</v>
      </c>
      <c r="E218" t="str">
        <f t="shared" si="4"/>
        <v>0</v>
      </c>
      <c r="F218" t="s">
        <v>356</v>
      </c>
      <c r="G218">
        <v>2025</v>
      </c>
      <c r="H218" s="240">
        <v>1.4E-2</v>
      </c>
    </row>
    <row r="219" spans="2:8" ht="15" thickBot="1" x14ac:dyDescent="0.35">
      <c r="B219" t="s">
        <v>349</v>
      </c>
      <c r="C219">
        <v>2</v>
      </c>
      <c r="D219">
        <v>1</v>
      </c>
      <c r="E219" t="str">
        <f t="shared" si="4"/>
        <v>0</v>
      </c>
      <c r="F219" t="s">
        <v>356</v>
      </c>
      <c r="G219">
        <v>2025</v>
      </c>
      <c r="H219" s="240">
        <v>1.4E-2</v>
      </c>
    </row>
    <row r="220" spans="2:8" ht="15" thickBot="1" x14ac:dyDescent="0.35">
      <c r="B220" t="s">
        <v>349</v>
      </c>
      <c r="C220">
        <v>2</v>
      </c>
      <c r="D220">
        <v>1</v>
      </c>
      <c r="E220" t="str">
        <f t="shared" si="4"/>
        <v>0</v>
      </c>
      <c r="F220" t="s">
        <v>356</v>
      </c>
      <c r="G220">
        <v>2025</v>
      </c>
      <c r="H220" s="240">
        <v>1.4E-2</v>
      </c>
    </row>
    <row r="221" spans="2:8" ht="15" thickBot="1" x14ac:dyDescent="0.35">
      <c r="B221" t="s">
        <v>349</v>
      </c>
      <c r="C221">
        <v>1</v>
      </c>
      <c r="D221">
        <v>2</v>
      </c>
      <c r="E221" t="str">
        <f t="shared" si="4"/>
        <v>1</v>
      </c>
      <c r="F221" t="s">
        <v>356</v>
      </c>
      <c r="G221">
        <v>2025</v>
      </c>
      <c r="H221" s="240">
        <v>1.4E-2</v>
      </c>
    </row>
    <row r="222" spans="2:8" ht="15" thickBot="1" x14ac:dyDescent="0.35">
      <c r="B222" t="s">
        <v>349</v>
      </c>
      <c r="C222">
        <v>1</v>
      </c>
      <c r="D222">
        <v>2</v>
      </c>
      <c r="E222" t="str">
        <f t="shared" si="4"/>
        <v>1</v>
      </c>
      <c r="F222" t="s">
        <v>356</v>
      </c>
      <c r="G222">
        <v>2025</v>
      </c>
      <c r="H222" s="240">
        <v>1.4E-2</v>
      </c>
    </row>
    <row r="223" spans="2:8" ht="15" thickBot="1" x14ac:dyDescent="0.35">
      <c r="B223" t="s">
        <v>349</v>
      </c>
      <c r="C223">
        <v>1</v>
      </c>
      <c r="D223">
        <v>1</v>
      </c>
      <c r="E223" t="str">
        <f t="shared" si="4"/>
        <v>0</v>
      </c>
      <c r="F223" t="s">
        <v>356</v>
      </c>
      <c r="G223">
        <v>2025</v>
      </c>
      <c r="H223" s="227">
        <v>0.05</v>
      </c>
    </row>
    <row r="224" spans="2:8" ht="15" thickBot="1" x14ac:dyDescent="0.35">
      <c r="B224" t="s">
        <v>349</v>
      </c>
      <c r="C224">
        <v>1</v>
      </c>
      <c r="D224">
        <v>1</v>
      </c>
      <c r="E224" t="str">
        <f t="shared" si="4"/>
        <v>0</v>
      </c>
      <c r="F224" t="s">
        <v>356</v>
      </c>
      <c r="G224">
        <v>2025</v>
      </c>
      <c r="H224" s="248">
        <v>2.3300000000000001E-2</v>
      </c>
    </row>
    <row r="225" spans="2:8" ht="15" thickBot="1" x14ac:dyDescent="0.35">
      <c r="B225" t="s">
        <v>349</v>
      </c>
      <c r="C225">
        <v>1</v>
      </c>
      <c r="D225">
        <v>1</v>
      </c>
      <c r="E225" t="str">
        <f t="shared" si="4"/>
        <v>0</v>
      </c>
      <c r="F225" t="s">
        <v>356</v>
      </c>
      <c r="G225">
        <v>2025</v>
      </c>
      <c r="H225" s="248">
        <v>2.3300000000000001E-2</v>
      </c>
    </row>
    <row r="226" spans="2:8" ht="15" thickBot="1" x14ac:dyDescent="0.35">
      <c r="B226" t="s">
        <v>349</v>
      </c>
      <c r="C226">
        <v>1</v>
      </c>
      <c r="D226">
        <v>1</v>
      </c>
      <c r="E226" t="str">
        <f t="shared" si="4"/>
        <v>0</v>
      </c>
      <c r="F226" t="s">
        <v>356</v>
      </c>
      <c r="G226">
        <v>2025</v>
      </c>
      <c r="H226" s="240">
        <v>2.3300000000000001E-2</v>
      </c>
    </row>
    <row r="227" spans="2:8" x14ac:dyDescent="0.3">
      <c r="B227" t="s">
        <v>349</v>
      </c>
      <c r="C227">
        <v>2</v>
      </c>
      <c r="D227">
        <v>2</v>
      </c>
      <c r="E227" t="str">
        <f t="shared" si="4"/>
        <v>1</v>
      </c>
      <c r="F227" t="s">
        <v>356</v>
      </c>
      <c r="G227">
        <v>2025</v>
      </c>
      <c r="H227" s="248">
        <v>3.5000000000000003E-2</v>
      </c>
    </row>
    <row r="228" spans="2:8" ht="15" thickBot="1" x14ac:dyDescent="0.35">
      <c r="B228" t="s">
        <v>349</v>
      </c>
      <c r="C228">
        <v>2</v>
      </c>
      <c r="D228">
        <v>2</v>
      </c>
      <c r="E228" t="str">
        <f t="shared" si="4"/>
        <v>1</v>
      </c>
      <c r="F228" t="s">
        <v>356</v>
      </c>
      <c r="G228">
        <v>2025</v>
      </c>
      <c r="H228" s="249">
        <v>3.5000000000000003E-2</v>
      </c>
    </row>
    <row r="229" spans="2:8" ht="15" thickBot="1" x14ac:dyDescent="0.35">
      <c r="B229" t="s">
        <v>349</v>
      </c>
      <c r="C229">
        <v>1</v>
      </c>
      <c r="D229">
        <v>2</v>
      </c>
      <c r="E229" t="str">
        <f t="shared" si="4"/>
        <v>1</v>
      </c>
      <c r="F229" t="s">
        <v>356</v>
      </c>
      <c r="G229">
        <v>2025</v>
      </c>
      <c r="H229" s="248">
        <v>5.0000000000000001E-3</v>
      </c>
    </row>
    <row r="230" spans="2:8" ht="15" thickBot="1" x14ac:dyDescent="0.35">
      <c r="B230" t="s">
        <v>349</v>
      </c>
      <c r="C230">
        <v>2</v>
      </c>
      <c r="D230">
        <v>2</v>
      </c>
      <c r="E230" t="str">
        <f t="shared" si="4"/>
        <v>1</v>
      </c>
      <c r="F230" t="s">
        <v>356</v>
      </c>
      <c r="G230">
        <v>2025</v>
      </c>
      <c r="H230" s="248">
        <v>5.0000000000000001E-3</v>
      </c>
    </row>
    <row r="231" spans="2:8" ht="15" thickBot="1" x14ac:dyDescent="0.35">
      <c r="B231" t="s">
        <v>349</v>
      </c>
      <c r="C231">
        <v>2</v>
      </c>
      <c r="D231">
        <v>2</v>
      </c>
      <c r="E231" t="str">
        <f t="shared" si="4"/>
        <v>1</v>
      </c>
      <c r="F231" t="s">
        <v>356</v>
      </c>
      <c r="G231">
        <v>2025</v>
      </c>
      <c r="H231" s="248">
        <v>3.5000000000000003E-2</v>
      </c>
    </row>
    <row r="232" spans="2:8" ht="15" thickBot="1" x14ac:dyDescent="0.35">
      <c r="B232" t="s">
        <v>349</v>
      </c>
      <c r="C232">
        <v>2</v>
      </c>
      <c r="D232">
        <v>2</v>
      </c>
      <c r="E232" t="str">
        <f t="shared" si="4"/>
        <v>1</v>
      </c>
      <c r="F232" t="s">
        <v>356</v>
      </c>
      <c r="G232">
        <v>2025</v>
      </c>
      <c r="H232" s="248">
        <v>3.5000000000000003E-2</v>
      </c>
    </row>
    <row r="233" spans="2:8" ht="15" thickBot="1" x14ac:dyDescent="0.35">
      <c r="B233" t="s">
        <v>349</v>
      </c>
      <c r="C233">
        <v>1</v>
      </c>
      <c r="D233">
        <v>1</v>
      </c>
      <c r="E233" t="str">
        <f t="shared" si="4"/>
        <v>0</v>
      </c>
      <c r="F233" t="s">
        <v>356</v>
      </c>
      <c r="G233">
        <v>2025</v>
      </c>
      <c r="H233" s="240">
        <v>3.3500000000000002E-2</v>
      </c>
    </row>
    <row r="234" spans="2:8" ht="15" thickBot="1" x14ac:dyDescent="0.35">
      <c r="B234" t="s">
        <v>349</v>
      </c>
      <c r="C234">
        <v>1</v>
      </c>
      <c r="D234">
        <v>1</v>
      </c>
      <c r="E234" t="str">
        <f t="shared" si="4"/>
        <v>0</v>
      </c>
      <c r="F234" t="s">
        <v>356</v>
      </c>
      <c r="G234">
        <v>2025</v>
      </c>
      <c r="H234" s="240">
        <v>3.3300000000000003E-2</v>
      </c>
    </row>
    <row r="235" spans="2:8" ht="15" thickBot="1" x14ac:dyDescent="0.35">
      <c r="B235" t="s">
        <v>349</v>
      </c>
      <c r="C235">
        <v>1</v>
      </c>
      <c r="D235">
        <v>1</v>
      </c>
      <c r="E235" t="str">
        <f t="shared" si="4"/>
        <v>0</v>
      </c>
      <c r="F235" t="s">
        <v>356</v>
      </c>
      <c r="G235">
        <v>2025</v>
      </c>
      <c r="H235" s="240">
        <v>3.3300000000000003E-2</v>
      </c>
    </row>
    <row r="236" spans="2:8" ht="15" thickBot="1" x14ac:dyDescent="0.35">
      <c r="B236" t="s">
        <v>349</v>
      </c>
      <c r="C236">
        <v>1</v>
      </c>
      <c r="D236">
        <v>1</v>
      </c>
      <c r="E236" t="str">
        <f t="shared" si="4"/>
        <v>0</v>
      </c>
      <c r="F236" t="s">
        <v>356</v>
      </c>
      <c r="G236">
        <v>2025</v>
      </c>
      <c r="H236" s="240">
        <v>3.3300000000000003E-2</v>
      </c>
    </row>
    <row r="237" spans="2:8" ht="15" thickBot="1" x14ac:dyDescent="0.35">
      <c r="B237" t="s">
        <v>349</v>
      </c>
      <c r="C237">
        <v>1</v>
      </c>
      <c r="D237">
        <v>1</v>
      </c>
      <c r="E237" t="str">
        <f t="shared" si="4"/>
        <v>0</v>
      </c>
      <c r="F237" t="s">
        <v>356</v>
      </c>
      <c r="G237">
        <v>2025</v>
      </c>
      <c r="H237" s="240">
        <v>3.3300000000000003E-2</v>
      </c>
    </row>
    <row r="238" spans="2:8" ht="15" thickBot="1" x14ac:dyDescent="0.35">
      <c r="B238" t="s">
        <v>349</v>
      </c>
      <c r="C238">
        <v>1</v>
      </c>
      <c r="D238">
        <v>1</v>
      </c>
      <c r="E238" t="str">
        <f t="shared" si="4"/>
        <v>0</v>
      </c>
      <c r="F238" t="s">
        <v>356</v>
      </c>
      <c r="G238">
        <v>2025</v>
      </c>
      <c r="H238" s="240">
        <v>3.3300000000000003E-2</v>
      </c>
    </row>
    <row r="239" spans="2:8" x14ac:dyDescent="0.3">
      <c r="B239" t="s">
        <v>349</v>
      </c>
      <c r="C239" cm="1">
        <f t="array" ref="C239:C297">'MTTO (2)'!D9:D67</f>
        <v>1</v>
      </c>
      <c r="D239" cm="1">
        <f t="array" ref="D239:D297">'MTTO (2)'!I9:I67</f>
        <v>1</v>
      </c>
      <c r="E239" t="str">
        <f t="shared" si="4"/>
        <v>0</v>
      </c>
      <c r="F239" t="s">
        <v>357</v>
      </c>
      <c r="G239">
        <v>2025</v>
      </c>
      <c r="H239" s="227">
        <v>0.02</v>
      </c>
    </row>
    <row r="240" spans="2:8" ht="15" thickBot="1" x14ac:dyDescent="0.35">
      <c r="B240" t="s">
        <v>349</v>
      </c>
      <c r="C240">
        <v>1</v>
      </c>
      <c r="D240">
        <v>1</v>
      </c>
      <c r="E240" t="str">
        <f t="shared" si="4"/>
        <v>0</v>
      </c>
      <c r="F240" t="s">
        <v>357</v>
      </c>
      <c r="G240">
        <v>2025</v>
      </c>
      <c r="H240" s="228">
        <v>0.02</v>
      </c>
    </row>
    <row r="241" spans="2:8" x14ac:dyDescent="0.3">
      <c r="B241" t="s">
        <v>349</v>
      </c>
      <c r="C241">
        <v>1</v>
      </c>
      <c r="D241">
        <v>1</v>
      </c>
      <c r="E241" t="str">
        <f t="shared" si="4"/>
        <v>0</v>
      </c>
      <c r="F241" t="s">
        <v>357</v>
      </c>
      <c r="G241">
        <v>2025</v>
      </c>
      <c r="H241" s="237">
        <v>2.3300000000000001E-2</v>
      </c>
    </row>
    <row r="242" spans="2:8" x14ac:dyDescent="0.3">
      <c r="B242" t="s">
        <v>349</v>
      </c>
      <c r="C242">
        <v>1</v>
      </c>
      <c r="D242">
        <v>1</v>
      </c>
      <c r="E242" t="str">
        <f t="shared" si="4"/>
        <v>0</v>
      </c>
      <c r="F242" t="s">
        <v>357</v>
      </c>
      <c r="G242">
        <v>2025</v>
      </c>
      <c r="H242" s="237">
        <v>2.3300000000000001E-2</v>
      </c>
    </row>
    <row r="243" spans="2:8" ht="15" thickBot="1" x14ac:dyDescent="0.35">
      <c r="B243" t="s">
        <v>349</v>
      </c>
      <c r="C243">
        <v>1</v>
      </c>
      <c r="D243">
        <v>1</v>
      </c>
      <c r="E243" t="str">
        <f t="shared" si="4"/>
        <v>0</v>
      </c>
      <c r="F243" t="s">
        <v>357</v>
      </c>
      <c r="G243">
        <v>2025</v>
      </c>
      <c r="H243" s="237">
        <v>2.3300000000000001E-2</v>
      </c>
    </row>
    <row r="244" spans="2:8" ht="15" thickBot="1" x14ac:dyDescent="0.35">
      <c r="B244" t="s">
        <v>349</v>
      </c>
      <c r="C244">
        <v>1</v>
      </c>
      <c r="D244">
        <v>1</v>
      </c>
      <c r="E244" t="str">
        <f t="shared" si="4"/>
        <v>0</v>
      </c>
      <c r="F244" t="s">
        <v>357</v>
      </c>
      <c r="G244">
        <v>2025</v>
      </c>
      <c r="H244" s="231">
        <v>0.02</v>
      </c>
    </row>
    <row r="245" spans="2:8" ht="15" thickBot="1" x14ac:dyDescent="0.35">
      <c r="B245" t="s">
        <v>349</v>
      </c>
      <c r="C245">
        <v>1</v>
      </c>
      <c r="D245">
        <v>1</v>
      </c>
      <c r="E245" t="str">
        <f t="shared" si="4"/>
        <v>0</v>
      </c>
      <c r="F245" t="s">
        <v>357</v>
      </c>
      <c r="G245">
        <v>2025</v>
      </c>
      <c r="H245" s="231">
        <v>0.02</v>
      </c>
    </row>
    <row r="246" spans="2:8" ht="15" thickBot="1" x14ac:dyDescent="0.35">
      <c r="B246" t="s">
        <v>349</v>
      </c>
      <c r="C246">
        <v>1</v>
      </c>
      <c r="D246">
        <v>1</v>
      </c>
      <c r="E246" t="str">
        <f t="shared" si="4"/>
        <v>0</v>
      </c>
      <c r="F246" t="s">
        <v>357</v>
      </c>
      <c r="G246">
        <v>2025</v>
      </c>
      <c r="H246" s="227">
        <v>0.01</v>
      </c>
    </row>
    <row r="247" spans="2:8" ht="15" thickBot="1" x14ac:dyDescent="0.35">
      <c r="B247" t="s">
        <v>349</v>
      </c>
      <c r="C247">
        <v>1</v>
      </c>
      <c r="D247">
        <v>1</v>
      </c>
      <c r="E247" t="str">
        <f t="shared" si="4"/>
        <v>0</v>
      </c>
      <c r="F247" t="s">
        <v>357</v>
      </c>
      <c r="G247">
        <v>2025</v>
      </c>
      <c r="H247" s="227">
        <v>0.01</v>
      </c>
    </row>
    <row r="248" spans="2:8" ht="15" thickBot="1" x14ac:dyDescent="0.35">
      <c r="B248" t="s">
        <v>349</v>
      </c>
      <c r="C248">
        <v>1</v>
      </c>
      <c r="D248">
        <v>1</v>
      </c>
      <c r="E248" t="str">
        <f t="shared" si="4"/>
        <v>0</v>
      </c>
      <c r="F248" t="s">
        <v>357</v>
      </c>
      <c r="G248">
        <v>2025</v>
      </c>
      <c r="H248" s="227">
        <v>0.01</v>
      </c>
    </row>
    <row r="249" spans="2:8" ht="15" thickBot="1" x14ac:dyDescent="0.35">
      <c r="B249" t="s">
        <v>349</v>
      </c>
      <c r="C249">
        <v>1</v>
      </c>
      <c r="D249">
        <v>1</v>
      </c>
      <c r="E249" t="str">
        <f t="shared" si="4"/>
        <v>0</v>
      </c>
      <c r="F249" t="s">
        <v>357</v>
      </c>
      <c r="G249">
        <v>2025</v>
      </c>
      <c r="H249" s="227">
        <v>0.01</v>
      </c>
    </row>
    <row r="250" spans="2:8" ht="15" thickBot="1" x14ac:dyDescent="0.35">
      <c r="B250" t="s">
        <v>349</v>
      </c>
      <c r="C250">
        <v>1</v>
      </c>
      <c r="D250">
        <v>1</v>
      </c>
      <c r="E250" t="str">
        <f t="shared" si="4"/>
        <v>0</v>
      </c>
      <c r="F250" t="s">
        <v>357</v>
      </c>
      <c r="G250">
        <v>2025</v>
      </c>
      <c r="H250" s="227">
        <v>0.01</v>
      </c>
    </row>
    <row r="251" spans="2:8" ht="15" thickBot="1" x14ac:dyDescent="0.35">
      <c r="B251" t="s">
        <v>349</v>
      </c>
      <c r="C251">
        <v>1</v>
      </c>
      <c r="D251">
        <v>1</v>
      </c>
      <c r="E251" t="str">
        <f t="shared" si="4"/>
        <v>0</v>
      </c>
      <c r="F251" t="s">
        <v>357</v>
      </c>
      <c r="G251">
        <v>2025</v>
      </c>
      <c r="H251" s="227">
        <v>0.01</v>
      </c>
    </row>
    <row r="252" spans="2:8" ht="15" thickBot="1" x14ac:dyDescent="0.35">
      <c r="B252" t="s">
        <v>349</v>
      </c>
      <c r="C252">
        <v>1</v>
      </c>
      <c r="D252">
        <v>1</v>
      </c>
      <c r="E252" t="str">
        <f t="shared" si="4"/>
        <v>0</v>
      </c>
      <c r="F252" t="s">
        <v>357</v>
      </c>
      <c r="G252">
        <v>2025</v>
      </c>
      <c r="H252" s="227">
        <v>0.01</v>
      </c>
    </row>
    <row r="253" spans="2:8" ht="15" thickBot="1" x14ac:dyDescent="0.35">
      <c r="B253" t="s">
        <v>349</v>
      </c>
      <c r="C253">
        <v>1</v>
      </c>
      <c r="D253">
        <v>2</v>
      </c>
      <c r="E253" t="str">
        <f t="shared" si="4"/>
        <v>1</v>
      </c>
      <c r="F253" t="s">
        <v>357</v>
      </c>
      <c r="G253">
        <v>2025</v>
      </c>
      <c r="H253" s="227">
        <v>0.01</v>
      </c>
    </row>
    <row r="254" spans="2:8" ht="15" thickBot="1" x14ac:dyDescent="0.35">
      <c r="B254" t="s">
        <v>349</v>
      </c>
      <c r="C254">
        <v>1</v>
      </c>
      <c r="D254">
        <v>2</v>
      </c>
      <c r="E254" t="str">
        <f t="shared" si="4"/>
        <v>1</v>
      </c>
      <c r="F254" t="s">
        <v>357</v>
      </c>
      <c r="G254">
        <v>2025</v>
      </c>
      <c r="H254" s="227">
        <v>0.01</v>
      </c>
    </row>
    <row r="255" spans="2:8" x14ac:dyDescent="0.3">
      <c r="B255" t="s">
        <v>349</v>
      </c>
      <c r="C255">
        <v>1</v>
      </c>
      <c r="D255">
        <v>1</v>
      </c>
      <c r="E255" t="str">
        <f t="shared" si="4"/>
        <v>0</v>
      </c>
      <c r="F255" t="s">
        <v>357</v>
      </c>
      <c r="G255">
        <v>2025</v>
      </c>
      <c r="H255" s="227">
        <v>0.01</v>
      </c>
    </row>
    <row r="256" spans="2:8" x14ac:dyDescent="0.3">
      <c r="B256" t="s">
        <v>349</v>
      </c>
      <c r="C256">
        <v>1</v>
      </c>
      <c r="D256">
        <v>1</v>
      </c>
      <c r="E256" t="str">
        <f t="shared" si="4"/>
        <v>0</v>
      </c>
      <c r="F256" t="s">
        <v>357</v>
      </c>
      <c r="G256">
        <v>2025</v>
      </c>
      <c r="H256" s="238">
        <v>1.4E-2</v>
      </c>
    </row>
    <row r="257" spans="2:8" x14ac:dyDescent="0.3">
      <c r="B257" t="s">
        <v>349</v>
      </c>
      <c r="C257">
        <v>1</v>
      </c>
      <c r="D257">
        <v>2</v>
      </c>
      <c r="E257" t="str">
        <f t="shared" si="4"/>
        <v>1</v>
      </c>
      <c r="F257" t="s">
        <v>357</v>
      </c>
      <c r="G257">
        <v>2025</v>
      </c>
      <c r="H257" s="238">
        <v>1.4E-2</v>
      </c>
    </row>
    <row r="258" spans="2:8" x14ac:dyDescent="0.3">
      <c r="B258" t="s">
        <v>349</v>
      </c>
      <c r="C258">
        <v>1</v>
      </c>
      <c r="D258">
        <v>1</v>
      </c>
      <c r="E258" t="str">
        <f t="shared" si="4"/>
        <v>0</v>
      </c>
      <c r="F258" t="s">
        <v>357</v>
      </c>
      <c r="G258">
        <v>2025</v>
      </c>
      <c r="H258" s="238">
        <v>1.4E-2</v>
      </c>
    </row>
    <row r="259" spans="2:8" x14ac:dyDescent="0.3">
      <c r="B259" t="s">
        <v>349</v>
      </c>
      <c r="C259">
        <v>2</v>
      </c>
      <c r="D259">
        <v>1</v>
      </c>
      <c r="E259" t="str">
        <f t="shared" si="4"/>
        <v>0</v>
      </c>
      <c r="F259" t="s">
        <v>357</v>
      </c>
      <c r="G259">
        <v>2025</v>
      </c>
      <c r="H259" s="238">
        <v>1.4E-2</v>
      </c>
    </row>
    <row r="260" spans="2:8" x14ac:dyDescent="0.3">
      <c r="B260" t="s">
        <v>349</v>
      </c>
      <c r="C260">
        <v>2</v>
      </c>
      <c r="D260">
        <v>1</v>
      </c>
      <c r="E260" t="str">
        <f t="shared" si="4"/>
        <v>0</v>
      </c>
      <c r="F260" t="s">
        <v>357</v>
      </c>
      <c r="G260">
        <v>2025</v>
      </c>
      <c r="H260" s="238">
        <v>1.4E-2</v>
      </c>
    </row>
    <row r="261" spans="2:8" x14ac:dyDescent="0.3">
      <c r="B261" t="s">
        <v>349</v>
      </c>
      <c r="C261">
        <v>2</v>
      </c>
      <c r="D261">
        <v>2</v>
      </c>
      <c r="E261" t="str">
        <f t="shared" si="4"/>
        <v>1</v>
      </c>
      <c r="F261" t="s">
        <v>357</v>
      </c>
      <c r="G261">
        <v>2025</v>
      </c>
      <c r="H261" s="238">
        <v>6.6600000000000001E-3</v>
      </c>
    </row>
    <row r="262" spans="2:8" x14ac:dyDescent="0.3">
      <c r="B262" t="s">
        <v>349</v>
      </c>
      <c r="C262">
        <v>2</v>
      </c>
      <c r="D262">
        <v>2</v>
      </c>
      <c r="E262" t="str">
        <f t="shared" si="4"/>
        <v>1</v>
      </c>
      <c r="F262" t="s">
        <v>357</v>
      </c>
      <c r="G262">
        <v>2025</v>
      </c>
      <c r="H262" s="238">
        <v>6.6600000000000001E-3</v>
      </c>
    </row>
    <row r="263" spans="2:8" ht="15" thickBot="1" x14ac:dyDescent="0.35">
      <c r="B263" t="s">
        <v>349</v>
      </c>
      <c r="C263">
        <v>1</v>
      </c>
      <c r="D263">
        <v>1</v>
      </c>
      <c r="E263" t="str">
        <f t="shared" si="4"/>
        <v>0</v>
      </c>
      <c r="F263" t="s">
        <v>357</v>
      </c>
      <c r="G263">
        <v>2025</v>
      </c>
      <c r="H263" s="238">
        <v>6.6600000000000001E-3</v>
      </c>
    </row>
    <row r="264" spans="2:8" ht="15" thickBot="1" x14ac:dyDescent="0.35">
      <c r="B264" t="s">
        <v>349</v>
      </c>
      <c r="C264">
        <v>1</v>
      </c>
      <c r="D264">
        <v>1</v>
      </c>
      <c r="E264" t="str">
        <f t="shared" si="4"/>
        <v>0</v>
      </c>
      <c r="F264" t="s">
        <v>357</v>
      </c>
      <c r="G264">
        <v>2025</v>
      </c>
      <c r="H264" s="236">
        <v>0.01</v>
      </c>
    </row>
    <row r="265" spans="2:8" ht="15" thickBot="1" x14ac:dyDescent="0.35">
      <c r="B265" t="s">
        <v>349</v>
      </c>
      <c r="C265">
        <v>1</v>
      </c>
      <c r="D265">
        <v>1</v>
      </c>
      <c r="E265" t="str">
        <f t="shared" si="4"/>
        <v>0</v>
      </c>
      <c r="F265" t="s">
        <v>357</v>
      </c>
      <c r="G265">
        <v>2025</v>
      </c>
      <c r="H265" s="236">
        <v>0.01</v>
      </c>
    </row>
    <row r="266" spans="2:8" ht="15" thickBot="1" x14ac:dyDescent="0.35">
      <c r="B266" t="s">
        <v>349</v>
      </c>
      <c r="C266">
        <v>1</v>
      </c>
      <c r="D266">
        <v>1</v>
      </c>
      <c r="E266" t="str">
        <f t="shared" si="4"/>
        <v>0</v>
      </c>
      <c r="F266" t="s">
        <v>357</v>
      </c>
      <c r="G266">
        <v>2025</v>
      </c>
      <c r="H266" s="236">
        <v>0.01</v>
      </c>
    </row>
    <row r="267" spans="2:8" x14ac:dyDescent="0.3">
      <c r="B267" t="s">
        <v>349</v>
      </c>
      <c r="C267">
        <v>0</v>
      </c>
      <c r="D267">
        <v>0</v>
      </c>
      <c r="E267" t="str">
        <f t="shared" si="4"/>
        <v>1</v>
      </c>
      <c r="F267" t="s">
        <v>357</v>
      </c>
      <c r="G267">
        <v>2025</v>
      </c>
      <c r="H267" s="236">
        <v>0.01</v>
      </c>
    </row>
    <row r="268" spans="2:8" ht="15" thickBot="1" x14ac:dyDescent="0.35">
      <c r="B268" t="s">
        <v>349</v>
      </c>
      <c r="C268">
        <v>1</v>
      </c>
      <c r="D268">
        <v>1</v>
      </c>
      <c r="E268" t="str">
        <f t="shared" si="4"/>
        <v>0</v>
      </c>
      <c r="F268" t="s">
        <v>357</v>
      </c>
      <c r="G268">
        <v>2025</v>
      </c>
      <c r="H268" s="226">
        <v>0.01</v>
      </c>
    </row>
    <row r="269" spans="2:8" ht="15" thickBot="1" x14ac:dyDescent="0.35">
      <c r="B269" t="s">
        <v>349</v>
      </c>
      <c r="C269">
        <v>0</v>
      </c>
      <c r="D269">
        <v>0</v>
      </c>
      <c r="E269" t="str">
        <f t="shared" si="4"/>
        <v>1</v>
      </c>
      <c r="F269" t="s">
        <v>357</v>
      </c>
      <c r="G269">
        <v>2025</v>
      </c>
      <c r="H269" s="240">
        <v>8.7500000000000008E-3</v>
      </c>
    </row>
    <row r="270" spans="2:8" ht="15" thickBot="1" x14ac:dyDescent="0.35">
      <c r="B270" t="s">
        <v>349</v>
      </c>
      <c r="C270">
        <v>1</v>
      </c>
      <c r="D270">
        <v>1</v>
      </c>
      <c r="E270" t="str">
        <f t="shared" si="4"/>
        <v>0</v>
      </c>
      <c r="F270" t="s">
        <v>357</v>
      </c>
      <c r="G270">
        <v>2025</v>
      </c>
      <c r="H270" s="240">
        <v>8.7500000000000008E-3</v>
      </c>
    </row>
    <row r="271" spans="2:8" ht="15" thickBot="1" x14ac:dyDescent="0.35">
      <c r="B271" t="s">
        <v>349</v>
      </c>
      <c r="C271">
        <v>0</v>
      </c>
      <c r="D271">
        <v>1</v>
      </c>
      <c r="E271" t="str">
        <f t="shared" si="4"/>
        <v>0</v>
      </c>
      <c r="F271" t="s">
        <v>357</v>
      </c>
      <c r="G271">
        <v>2025</v>
      </c>
      <c r="H271" s="240">
        <v>8.7500000000000008E-3</v>
      </c>
    </row>
    <row r="272" spans="2:8" ht="15" thickBot="1" x14ac:dyDescent="0.35">
      <c r="B272" t="s">
        <v>349</v>
      </c>
      <c r="C272">
        <v>1</v>
      </c>
      <c r="D272">
        <v>1</v>
      </c>
      <c r="E272" t="str">
        <f t="shared" si="4"/>
        <v>0</v>
      </c>
      <c r="F272" t="s">
        <v>357</v>
      </c>
      <c r="G272">
        <v>2025</v>
      </c>
      <c r="H272" s="240">
        <v>8.7500000000000008E-3</v>
      </c>
    </row>
    <row r="273" spans="2:8" ht="15" thickBot="1" x14ac:dyDescent="0.35">
      <c r="B273" t="s">
        <v>349</v>
      </c>
      <c r="C273">
        <v>1</v>
      </c>
      <c r="D273">
        <v>0</v>
      </c>
      <c r="E273" t="str">
        <f t="shared" si="4"/>
        <v>1</v>
      </c>
      <c r="F273" t="s">
        <v>357</v>
      </c>
      <c r="G273">
        <v>2025</v>
      </c>
      <c r="H273" s="240">
        <v>8.7500000000000008E-3</v>
      </c>
    </row>
    <row r="274" spans="2:8" ht="15" thickBot="1" x14ac:dyDescent="0.35">
      <c r="B274" t="s">
        <v>349</v>
      </c>
      <c r="C274">
        <v>0</v>
      </c>
      <c r="D274">
        <v>1</v>
      </c>
      <c r="E274" t="str">
        <f t="shared" si="4"/>
        <v>0</v>
      </c>
      <c r="F274" t="s">
        <v>357</v>
      </c>
      <c r="G274">
        <v>2025</v>
      </c>
      <c r="H274" s="240">
        <v>8.7500000000000008E-3</v>
      </c>
    </row>
    <row r="275" spans="2:8" ht="15" thickBot="1" x14ac:dyDescent="0.35">
      <c r="B275" t="s">
        <v>349</v>
      </c>
      <c r="C275">
        <v>1</v>
      </c>
      <c r="D275">
        <v>2</v>
      </c>
      <c r="E275" t="str">
        <f t="shared" si="4"/>
        <v>1</v>
      </c>
      <c r="F275" t="s">
        <v>357</v>
      </c>
      <c r="G275">
        <v>2025</v>
      </c>
      <c r="H275" s="240">
        <v>8.7500000000000008E-3</v>
      </c>
    </row>
    <row r="276" spans="2:8" ht="15" thickBot="1" x14ac:dyDescent="0.35">
      <c r="B276" t="s">
        <v>349</v>
      </c>
      <c r="C276">
        <v>1</v>
      </c>
      <c r="D276">
        <v>2</v>
      </c>
      <c r="E276" t="str">
        <f t="shared" si="4"/>
        <v>1</v>
      </c>
      <c r="F276" t="s">
        <v>357</v>
      </c>
      <c r="G276">
        <v>2025</v>
      </c>
      <c r="H276" s="240">
        <v>8.7500000000000008E-3</v>
      </c>
    </row>
    <row r="277" spans="2:8" ht="15" thickBot="1" x14ac:dyDescent="0.35">
      <c r="B277" t="s">
        <v>349</v>
      </c>
      <c r="C277">
        <v>2</v>
      </c>
      <c r="D277">
        <v>1</v>
      </c>
      <c r="E277" t="str">
        <f t="shared" ref="E277:E340" si="5">IF(D277=1,"0","1")</f>
        <v>0</v>
      </c>
      <c r="F277" t="s">
        <v>357</v>
      </c>
      <c r="G277">
        <v>2025</v>
      </c>
      <c r="H277" s="240">
        <v>1.4E-2</v>
      </c>
    </row>
    <row r="278" spans="2:8" ht="15" thickBot="1" x14ac:dyDescent="0.35">
      <c r="B278" t="s">
        <v>349</v>
      </c>
      <c r="C278">
        <v>2</v>
      </c>
      <c r="D278">
        <v>1</v>
      </c>
      <c r="E278" t="str">
        <f t="shared" si="5"/>
        <v>0</v>
      </c>
      <c r="F278" t="s">
        <v>357</v>
      </c>
      <c r="G278">
        <v>2025</v>
      </c>
      <c r="H278" s="240">
        <v>1.4E-2</v>
      </c>
    </row>
    <row r="279" spans="2:8" ht="15" thickBot="1" x14ac:dyDescent="0.35">
      <c r="B279" t="s">
        <v>349</v>
      </c>
      <c r="C279">
        <v>2</v>
      </c>
      <c r="D279">
        <v>1</v>
      </c>
      <c r="E279" t="str">
        <f t="shared" si="5"/>
        <v>0</v>
      </c>
      <c r="F279" t="s">
        <v>357</v>
      </c>
      <c r="G279">
        <v>2025</v>
      </c>
      <c r="H279" s="240">
        <v>1.4E-2</v>
      </c>
    </row>
    <row r="280" spans="2:8" ht="15" thickBot="1" x14ac:dyDescent="0.35">
      <c r="B280" t="s">
        <v>349</v>
      </c>
      <c r="C280">
        <v>1</v>
      </c>
      <c r="D280">
        <v>2</v>
      </c>
      <c r="E280" t="str">
        <f t="shared" si="5"/>
        <v>1</v>
      </c>
      <c r="F280" t="s">
        <v>357</v>
      </c>
      <c r="G280">
        <v>2025</v>
      </c>
      <c r="H280" s="240">
        <v>1.4E-2</v>
      </c>
    </row>
    <row r="281" spans="2:8" ht="15" thickBot="1" x14ac:dyDescent="0.35">
      <c r="B281" t="s">
        <v>349</v>
      </c>
      <c r="C281">
        <v>1</v>
      </c>
      <c r="D281">
        <v>2</v>
      </c>
      <c r="E281" t="str">
        <f t="shared" si="5"/>
        <v>1</v>
      </c>
      <c r="F281" t="s">
        <v>357</v>
      </c>
      <c r="G281">
        <v>2025</v>
      </c>
      <c r="H281" s="240">
        <v>1.4E-2</v>
      </c>
    </row>
    <row r="282" spans="2:8" ht="15" thickBot="1" x14ac:dyDescent="0.35">
      <c r="B282" t="s">
        <v>349</v>
      </c>
      <c r="C282">
        <v>1</v>
      </c>
      <c r="D282">
        <v>1</v>
      </c>
      <c r="E282" t="str">
        <f t="shared" si="5"/>
        <v>0</v>
      </c>
      <c r="F282" t="s">
        <v>357</v>
      </c>
      <c r="G282">
        <v>2025</v>
      </c>
      <c r="H282" s="227">
        <v>0.05</v>
      </c>
    </row>
    <row r="283" spans="2:8" ht="15" thickBot="1" x14ac:dyDescent="0.35">
      <c r="B283" t="s">
        <v>349</v>
      </c>
      <c r="C283">
        <v>1</v>
      </c>
      <c r="D283">
        <v>1</v>
      </c>
      <c r="E283" t="str">
        <f t="shared" si="5"/>
        <v>0</v>
      </c>
      <c r="F283" t="s">
        <v>357</v>
      </c>
      <c r="G283">
        <v>2025</v>
      </c>
      <c r="H283" s="248">
        <v>2.3300000000000001E-2</v>
      </c>
    </row>
    <row r="284" spans="2:8" ht="15" thickBot="1" x14ac:dyDescent="0.35">
      <c r="B284" t="s">
        <v>349</v>
      </c>
      <c r="C284">
        <v>1</v>
      </c>
      <c r="D284">
        <v>1</v>
      </c>
      <c r="E284" t="str">
        <f t="shared" si="5"/>
        <v>0</v>
      </c>
      <c r="F284" t="s">
        <v>357</v>
      </c>
      <c r="G284">
        <v>2025</v>
      </c>
      <c r="H284" s="248">
        <v>2.3300000000000001E-2</v>
      </c>
    </row>
    <row r="285" spans="2:8" ht="15" thickBot="1" x14ac:dyDescent="0.35">
      <c r="B285" t="s">
        <v>349</v>
      </c>
      <c r="C285">
        <v>1</v>
      </c>
      <c r="D285">
        <v>1</v>
      </c>
      <c r="E285" t="str">
        <f t="shared" si="5"/>
        <v>0</v>
      </c>
      <c r="F285" t="s">
        <v>357</v>
      </c>
      <c r="G285">
        <v>2025</v>
      </c>
      <c r="H285" s="240">
        <v>2.3300000000000001E-2</v>
      </c>
    </row>
    <row r="286" spans="2:8" x14ac:dyDescent="0.3">
      <c r="B286" t="s">
        <v>349</v>
      </c>
      <c r="C286">
        <v>2</v>
      </c>
      <c r="D286">
        <v>2</v>
      </c>
      <c r="E286" t="str">
        <f t="shared" si="5"/>
        <v>1</v>
      </c>
      <c r="F286" t="s">
        <v>357</v>
      </c>
      <c r="G286">
        <v>2025</v>
      </c>
      <c r="H286" s="248">
        <v>3.5000000000000003E-2</v>
      </c>
    </row>
    <row r="287" spans="2:8" ht="15" thickBot="1" x14ac:dyDescent="0.35">
      <c r="B287" t="s">
        <v>349</v>
      </c>
      <c r="C287">
        <v>2</v>
      </c>
      <c r="D287">
        <v>2</v>
      </c>
      <c r="E287" t="str">
        <f t="shared" si="5"/>
        <v>1</v>
      </c>
      <c r="F287" t="s">
        <v>357</v>
      </c>
      <c r="G287">
        <v>2025</v>
      </c>
      <c r="H287" s="249">
        <v>3.5000000000000003E-2</v>
      </c>
    </row>
    <row r="288" spans="2:8" ht="15" thickBot="1" x14ac:dyDescent="0.35">
      <c r="B288" t="s">
        <v>349</v>
      </c>
      <c r="C288">
        <v>1</v>
      </c>
      <c r="D288">
        <v>2</v>
      </c>
      <c r="E288" t="str">
        <f t="shared" si="5"/>
        <v>1</v>
      </c>
      <c r="F288" t="s">
        <v>357</v>
      </c>
      <c r="G288">
        <v>2025</v>
      </c>
      <c r="H288" s="248">
        <v>5.0000000000000001E-3</v>
      </c>
    </row>
    <row r="289" spans="2:8" ht="15" thickBot="1" x14ac:dyDescent="0.35">
      <c r="B289" t="s">
        <v>349</v>
      </c>
      <c r="C289">
        <v>2</v>
      </c>
      <c r="D289">
        <v>2</v>
      </c>
      <c r="E289" t="str">
        <f t="shared" si="5"/>
        <v>1</v>
      </c>
      <c r="F289" t="s">
        <v>357</v>
      </c>
      <c r="G289">
        <v>2025</v>
      </c>
      <c r="H289" s="248">
        <v>5.0000000000000001E-3</v>
      </c>
    </row>
    <row r="290" spans="2:8" ht="15" thickBot="1" x14ac:dyDescent="0.35">
      <c r="B290" t="s">
        <v>349</v>
      </c>
      <c r="C290">
        <v>2</v>
      </c>
      <c r="D290">
        <v>2</v>
      </c>
      <c r="E290" t="str">
        <f t="shared" si="5"/>
        <v>1</v>
      </c>
      <c r="F290" t="s">
        <v>357</v>
      </c>
      <c r="G290">
        <v>2025</v>
      </c>
      <c r="H290" s="248">
        <v>3.5000000000000003E-2</v>
      </c>
    </row>
    <row r="291" spans="2:8" ht="15" thickBot="1" x14ac:dyDescent="0.35">
      <c r="B291" t="s">
        <v>349</v>
      </c>
      <c r="C291">
        <v>2</v>
      </c>
      <c r="D291">
        <v>2</v>
      </c>
      <c r="E291" t="str">
        <f t="shared" si="5"/>
        <v>1</v>
      </c>
      <c r="F291" t="s">
        <v>357</v>
      </c>
      <c r="G291">
        <v>2025</v>
      </c>
      <c r="H291" s="248">
        <v>3.5000000000000003E-2</v>
      </c>
    </row>
    <row r="292" spans="2:8" ht="15" thickBot="1" x14ac:dyDescent="0.35">
      <c r="B292" t="s">
        <v>349</v>
      </c>
      <c r="C292">
        <v>1</v>
      </c>
      <c r="D292">
        <v>1</v>
      </c>
      <c r="E292" t="str">
        <f t="shared" si="5"/>
        <v>0</v>
      </c>
      <c r="F292" t="s">
        <v>357</v>
      </c>
      <c r="G292">
        <v>2025</v>
      </c>
      <c r="H292" s="240">
        <v>3.3500000000000002E-2</v>
      </c>
    </row>
    <row r="293" spans="2:8" ht="15" thickBot="1" x14ac:dyDescent="0.35">
      <c r="B293" t="s">
        <v>349</v>
      </c>
      <c r="C293">
        <v>1</v>
      </c>
      <c r="D293">
        <v>1</v>
      </c>
      <c r="E293" t="str">
        <f t="shared" si="5"/>
        <v>0</v>
      </c>
      <c r="F293" t="s">
        <v>357</v>
      </c>
      <c r="G293">
        <v>2025</v>
      </c>
      <c r="H293" s="240">
        <v>3.3300000000000003E-2</v>
      </c>
    </row>
    <row r="294" spans="2:8" ht="15" thickBot="1" x14ac:dyDescent="0.35">
      <c r="B294" t="s">
        <v>349</v>
      </c>
      <c r="C294">
        <v>1</v>
      </c>
      <c r="D294">
        <v>2</v>
      </c>
      <c r="E294" t="str">
        <f t="shared" si="5"/>
        <v>1</v>
      </c>
      <c r="F294" t="s">
        <v>357</v>
      </c>
      <c r="G294">
        <v>2025</v>
      </c>
      <c r="H294" s="240">
        <v>3.3300000000000003E-2</v>
      </c>
    </row>
    <row r="295" spans="2:8" ht="15" thickBot="1" x14ac:dyDescent="0.35">
      <c r="B295" t="s">
        <v>349</v>
      </c>
      <c r="C295">
        <v>1</v>
      </c>
      <c r="D295">
        <v>1</v>
      </c>
      <c r="E295" t="str">
        <f t="shared" si="5"/>
        <v>0</v>
      </c>
      <c r="F295" t="s">
        <v>357</v>
      </c>
      <c r="G295">
        <v>2025</v>
      </c>
      <c r="H295" s="240">
        <v>3.3300000000000003E-2</v>
      </c>
    </row>
    <row r="296" spans="2:8" ht="15" thickBot="1" x14ac:dyDescent="0.35">
      <c r="B296" t="s">
        <v>349</v>
      </c>
      <c r="C296">
        <v>1</v>
      </c>
      <c r="D296">
        <v>0</v>
      </c>
      <c r="E296" t="str">
        <f t="shared" si="5"/>
        <v>1</v>
      </c>
      <c r="F296" t="s">
        <v>357</v>
      </c>
      <c r="G296">
        <v>2025</v>
      </c>
      <c r="H296" s="240">
        <v>3.3300000000000003E-2</v>
      </c>
    </row>
    <row r="297" spans="2:8" ht="15" thickBot="1" x14ac:dyDescent="0.35">
      <c r="B297" t="s">
        <v>349</v>
      </c>
      <c r="C297">
        <v>1</v>
      </c>
      <c r="D297">
        <v>1</v>
      </c>
      <c r="E297" t="str">
        <f t="shared" si="5"/>
        <v>0</v>
      </c>
      <c r="F297" t="s">
        <v>357</v>
      </c>
      <c r="G297">
        <v>2025</v>
      </c>
      <c r="H297" s="240">
        <v>3.3300000000000003E-2</v>
      </c>
    </row>
    <row r="298" spans="2:8" x14ac:dyDescent="0.3">
      <c r="B298" t="s">
        <v>349</v>
      </c>
      <c r="C298" cm="1">
        <f t="array" ref="C298:C356">'MTTO (2)'!D9:D67</f>
        <v>1</v>
      </c>
      <c r="D298" cm="1">
        <f t="array" ref="D298:D356">'MTTO (2)'!J9:J67</f>
        <v>1</v>
      </c>
      <c r="E298" t="str">
        <f t="shared" si="5"/>
        <v>0</v>
      </c>
      <c r="F298" t="s">
        <v>358</v>
      </c>
      <c r="G298">
        <v>2025</v>
      </c>
      <c r="H298" s="227">
        <v>0.02</v>
      </c>
    </row>
    <row r="299" spans="2:8" ht="15" thickBot="1" x14ac:dyDescent="0.35">
      <c r="B299" t="s">
        <v>349</v>
      </c>
      <c r="C299">
        <v>1</v>
      </c>
      <c r="D299">
        <v>1</v>
      </c>
      <c r="E299" t="str">
        <f t="shared" si="5"/>
        <v>0</v>
      </c>
      <c r="F299" t="s">
        <v>358</v>
      </c>
      <c r="G299">
        <v>2025</v>
      </c>
      <c r="H299" s="228">
        <v>0.02</v>
      </c>
    </row>
    <row r="300" spans="2:8" x14ac:dyDescent="0.3">
      <c r="B300" t="s">
        <v>349</v>
      </c>
      <c r="C300">
        <v>1</v>
      </c>
      <c r="D300">
        <v>1</v>
      </c>
      <c r="E300" t="str">
        <f t="shared" si="5"/>
        <v>0</v>
      </c>
      <c r="F300" t="s">
        <v>358</v>
      </c>
      <c r="G300">
        <v>2025</v>
      </c>
      <c r="H300" s="237">
        <v>2.3300000000000001E-2</v>
      </c>
    </row>
    <row r="301" spans="2:8" x14ac:dyDescent="0.3">
      <c r="B301" t="s">
        <v>349</v>
      </c>
      <c r="C301">
        <v>1</v>
      </c>
      <c r="D301">
        <v>1</v>
      </c>
      <c r="E301" t="str">
        <f t="shared" si="5"/>
        <v>0</v>
      </c>
      <c r="F301" t="s">
        <v>358</v>
      </c>
      <c r="G301">
        <v>2025</v>
      </c>
      <c r="H301" s="237">
        <v>2.3300000000000001E-2</v>
      </c>
    </row>
    <row r="302" spans="2:8" ht="15" thickBot="1" x14ac:dyDescent="0.35">
      <c r="B302" t="s">
        <v>349</v>
      </c>
      <c r="C302">
        <v>1</v>
      </c>
      <c r="D302">
        <v>1</v>
      </c>
      <c r="E302" t="str">
        <f t="shared" si="5"/>
        <v>0</v>
      </c>
      <c r="F302" t="s">
        <v>358</v>
      </c>
      <c r="G302">
        <v>2025</v>
      </c>
      <c r="H302" s="237">
        <v>2.3300000000000001E-2</v>
      </c>
    </row>
    <row r="303" spans="2:8" ht="15" thickBot="1" x14ac:dyDescent="0.35">
      <c r="B303" t="s">
        <v>349</v>
      </c>
      <c r="C303">
        <v>1</v>
      </c>
      <c r="D303">
        <v>1</v>
      </c>
      <c r="E303" t="str">
        <f t="shared" si="5"/>
        <v>0</v>
      </c>
      <c r="F303" t="s">
        <v>358</v>
      </c>
      <c r="G303">
        <v>2025</v>
      </c>
      <c r="H303" s="231">
        <v>0.02</v>
      </c>
    </row>
    <row r="304" spans="2:8" ht="15" thickBot="1" x14ac:dyDescent="0.35">
      <c r="B304" t="s">
        <v>349</v>
      </c>
      <c r="C304">
        <v>1</v>
      </c>
      <c r="D304">
        <v>1</v>
      </c>
      <c r="E304" t="str">
        <f t="shared" si="5"/>
        <v>0</v>
      </c>
      <c r="F304" t="s">
        <v>358</v>
      </c>
      <c r="G304">
        <v>2025</v>
      </c>
      <c r="H304" s="231">
        <v>0.02</v>
      </c>
    </row>
    <row r="305" spans="2:8" ht="15" thickBot="1" x14ac:dyDescent="0.35">
      <c r="B305" t="s">
        <v>349</v>
      </c>
      <c r="C305">
        <v>1</v>
      </c>
      <c r="D305">
        <v>1</v>
      </c>
      <c r="E305" t="str">
        <f t="shared" si="5"/>
        <v>0</v>
      </c>
      <c r="F305" t="s">
        <v>358</v>
      </c>
      <c r="G305">
        <v>2025</v>
      </c>
      <c r="H305" s="227">
        <v>0.01</v>
      </c>
    </row>
    <row r="306" spans="2:8" ht="15" thickBot="1" x14ac:dyDescent="0.35">
      <c r="B306" t="s">
        <v>349</v>
      </c>
      <c r="C306">
        <v>1</v>
      </c>
      <c r="D306">
        <v>1</v>
      </c>
      <c r="E306" t="str">
        <f t="shared" si="5"/>
        <v>0</v>
      </c>
      <c r="F306" t="s">
        <v>358</v>
      </c>
      <c r="G306">
        <v>2025</v>
      </c>
      <c r="H306" s="227">
        <v>0.01</v>
      </c>
    </row>
    <row r="307" spans="2:8" ht="15" thickBot="1" x14ac:dyDescent="0.35">
      <c r="B307" t="s">
        <v>349</v>
      </c>
      <c r="C307">
        <v>1</v>
      </c>
      <c r="D307">
        <v>1</v>
      </c>
      <c r="E307" t="str">
        <f t="shared" si="5"/>
        <v>0</v>
      </c>
      <c r="F307" t="s">
        <v>358</v>
      </c>
      <c r="G307">
        <v>2025</v>
      </c>
      <c r="H307" s="227">
        <v>0.01</v>
      </c>
    </row>
    <row r="308" spans="2:8" ht="15" thickBot="1" x14ac:dyDescent="0.35">
      <c r="B308" t="s">
        <v>349</v>
      </c>
      <c r="C308">
        <v>1</v>
      </c>
      <c r="D308">
        <v>2</v>
      </c>
      <c r="E308" t="str">
        <f t="shared" si="5"/>
        <v>1</v>
      </c>
      <c r="F308" t="s">
        <v>358</v>
      </c>
      <c r="G308">
        <v>2025</v>
      </c>
      <c r="H308" s="227">
        <v>0.01</v>
      </c>
    </row>
    <row r="309" spans="2:8" ht="15" thickBot="1" x14ac:dyDescent="0.35">
      <c r="B309" t="s">
        <v>349</v>
      </c>
      <c r="C309">
        <v>1</v>
      </c>
      <c r="D309">
        <v>1</v>
      </c>
      <c r="E309" t="str">
        <f t="shared" si="5"/>
        <v>0</v>
      </c>
      <c r="F309" t="s">
        <v>358</v>
      </c>
      <c r="G309">
        <v>2025</v>
      </c>
      <c r="H309" s="227">
        <v>0.01</v>
      </c>
    </row>
    <row r="310" spans="2:8" ht="15" thickBot="1" x14ac:dyDescent="0.35">
      <c r="B310" t="s">
        <v>349</v>
      </c>
      <c r="C310">
        <v>1</v>
      </c>
      <c r="D310">
        <v>2</v>
      </c>
      <c r="E310" t="str">
        <f t="shared" si="5"/>
        <v>1</v>
      </c>
      <c r="F310" t="s">
        <v>358</v>
      </c>
      <c r="G310">
        <v>2025</v>
      </c>
      <c r="H310" s="227">
        <v>0.01</v>
      </c>
    </row>
    <row r="311" spans="2:8" ht="15" thickBot="1" x14ac:dyDescent="0.35">
      <c r="B311" t="s">
        <v>349</v>
      </c>
      <c r="C311">
        <v>1</v>
      </c>
      <c r="D311">
        <v>2</v>
      </c>
      <c r="E311" t="str">
        <f t="shared" si="5"/>
        <v>1</v>
      </c>
      <c r="F311" t="s">
        <v>358</v>
      </c>
      <c r="G311">
        <v>2025</v>
      </c>
      <c r="H311" s="227">
        <v>0.01</v>
      </c>
    </row>
    <row r="312" spans="2:8" ht="15" thickBot="1" x14ac:dyDescent="0.35">
      <c r="B312" t="s">
        <v>349</v>
      </c>
      <c r="C312">
        <v>1</v>
      </c>
      <c r="D312">
        <v>2</v>
      </c>
      <c r="E312" t="str">
        <f t="shared" si="5"/>
        <v>1</v>
      </c>
      <c r="F312" t="s">
        <v>358</v>
      </c>
      <c r="G312">
        <v>2025</v>
      </c>
      <c r="H312" s="227">
        <v>0.01</v>
      </c>
    </row>
    <row r="313" spans="2:8" ht="15" thickBot="1" x14ac:dyDescent="0.35">
      <c r="B313" t="s">
        <v>349</v>
      </c>
      <c r="C313">
        <v>1</v>
      </c>
      <c r="D313">
        <v>2</v>
      </c>
      <c r="E313" t="str">
        <f t="shared" si="5"/>
        <v>1</v>
      </c>
      <c r="F313" t="s">
        <v>358</v>
      </c>
      <c r="G313">
        <v>2025</v>
      </c>
      <c r="H313" s="227">
        <v>0.01</v>
      </c>
    </row>
    <row r="314" spans="2:8" x14ac:dyDescent="0.3">
      <c r="B314" t="s">
        <v>349</v>
      </c>
      <c r="C314">
        <v>1</v>
      </c>
      <c r="D314">
        <v>1</v>
      </c>
      <c r="E314" t="str">
        <f t="shared" si="5"/>
        <v>0</v>
      </c>
      <c r="F314" t="s">
        <v>358</v>
      </c>
      <c r="G314">
        <v>2025</v>
      </c>
      <c r="H314" s="227">
        <v>0.01</v>
      </c>
    </row>
    <row r="315" spans="2:8" x14ac:dyDescent="0.3">
      <c r="B315" t="s">
        <v>349</v>
      </c>
      <c r="C315">
        <v>1</v>
      </c>
      <c r="D315">
        <v>1</v>
      </c>
      <c r="E315" t="str">
        <f t="shared" si="5"/>
        <v>0</v>
      </c>
      <c r="F315" t="s">
        <v>358</v>
      </c>
      <c r="G315">
        <v>2025</v>
      </c>
      <c r="H315" s="238">
        <v>1.4E-2</v>
      </c>
    </row>
    <row r="316" spans="2:8" x14ac:dyDescent="0.3">
      <c r="B316" t="s">
        <v>349</v>
      </c>
      <c r="C316">
        <v>1</v>
      </c>
      <c r="D316">
        <v>1</v>
      </c>
      <c r="E316" t="str">
        <f t="shared" si="5"/>
        <v>0</v>
      </c>
      <c r="F316" t="s">
        <v>358</v>
      </c>
      <c r="G316">
        <v>2025</v>
      </c>
      <c r="H316" s="238">
        <v>1.4E-2</v>
      </c>
    </row>
    <row r="317" spans="2:8" x14ac:dyDescent="0.3">
      <c r="B317" t="s">
        <v>349</v>
      </c>
      <c r="C317">
        <v>1</v>
      </c>
      <c r="D317">
        <v>1</v>
      </c>
      <c r="E317" t="str">
        <f t="shared" si="5"/>
        <v>0</v>
      </c>
      <c r="F317" t="s">
        <v>358</v>
      </c>
      <c r="G317">
        <v>2025</v>
      </c>
      <c r="H317" s="238">
        <v>1.4E-2</v>
      </c>
    </row>
    <row r="318" spans="2:8" x14ac:dyDescent="0.3">
      <c r="B318" t="s">
        <v>349</v>
      </c>
      <c r="C318">
        <v>2</v>
      </c>
      <c r="D318">
        <v>1</v>
      </c>
      <c r="E318" t="str">
        <f t="shared" si="5"/>
        <v>0</v>
      </c>
      <c r="F318" t="s">
        <v>358</v>
      </c>
      <c r="G318">
        <v>2025</v>
      </c>
      <c r="H318" s="238">
        <v>1.4E-2</v>
      </c>
    </row>
    <row r="319" spans="2:8" x14ac:dyDescent="0.3">
      <c r="B319" t="s">
        <v>349</v>
      </c>
      <c r="C319">
        <v>2</v>
      </c>
      <c r="D319">
        <v>2</v>
      </c>
      <c r="E319" t="str">
        <f t="shared" si="5"/>
        <v>1</v>
      </c>
      <c r="F319" t="s">
        <v>358</v>
      </c>
      <c r="G319">
        <v>2025</v>
      </c>
      <c r="H319" s="238">
        <v>1.4E-2</v>
      </c>
    </row>
    <row r="320" spans="2:8" x14ac:dyDescent="0.3">
      <c r="B320" t="s">
        <v>349</v>
      </c>
      <c r="C320">
        <v>2</v>
      </c>
      <c r="D320">
        <v>2</v>
      </c>
      <c r="E320" t="str">
        <f t="shared" si="5"/>
        <v>1</v>
      </c>
      <c r="F320" t="s">
        <v>358</v>
      </c>
      <c r="G320">
        <v>2025</v>
      </c>
      <c r="H320" s="238">
        <v>6.6600000000000001E-3</v>
      </c>
    </row>
    <row r="321" spans="2:8" x14ac:dyDescent="0.3">
      <c r="B321" t="s">
        <v>349</v>
      </c>
      <c r="C321">
        <v>2</v>
      </c>
      <c r="D321">
        <v>2</v>
      </c>
      <c r="E321" t="str">
        <f t="shared" si="5"/>
        <v>1</v>
      </c>
      <c r="F321" t="s">
        <v>358</v>
      </c>
      <c r="G321">
        <v>2025</v>
      </c>
      <c r="H321" s="238">
        <v>6.6600000000000001E-3</v>
      </c>
    </row>
    <row r="322" spans="2:8" ht="15" thickBot="1" x14ac:dyDescent="0.35">
      <c r="B322" t="s">
        <v>349</v>
      </c>
      <c r="C322">
        <v>1</v>
      </c>
      <c r="D322">
        <v>1</v>
      </c>
      <c r="E322" t="str">
        <f t="shared" si="5"/>
        <v>0</v>
      </c>
      <c r="F322" t="s">
        <v>358</v>
      </c>
      <c r="G322">
        <v>2025</v>
      </c>
      <c r="H322" s="238">
        <v>6.6600000000000001E-3</v>
      </c>
    </row>
    <row r="323" spans="2:8" ht="15" thickBot="1" x14ac:dyDescent="0.35">
      <c r="B323" t="s">
        <v>349</v>
      </c>
      <c r="C323">
        <v>1</v>
      </c>
      <c r="D323">
        <v>1</v>
      </c>
      <c r="E323" t="str">
        <f t="shared" si="5"/>
        <v>0</v>
      </c>
      <c r="F323" t="s">
        <v>358</v>
      </c>
      <c r="G323">
        <v>2025</v>
      </c>
      <c r="H323" s="236">
        <v>0.01</v>
      </c>
    </row>
    <row r="324" spans="2:8" ht="15" thickBot="1" x14ac:dyDescent="0.35">
      <c r="B324" t="s">
        <v>349</v>
      </c>
      <c r="C324">
        <v>1</v>
      </c>
      <c r="D324">
        <v>1</v>
      </c>
      <c r="E324" t="str">
        <f t="shared" si="5"/>
        <v>0</v>
      </c>
      <c r="F324" t="s">
        <v>358</v>
      </c>
      <c r="G324">
        <v>2025</v>
      </c>
      <c r="H324" s="236">
        <v>0.01</v>
      </c>
    </row>
    <row r="325" spans="2:8" ht="15" thickBot="1" x14ac:dyDescent="0.35">
      <c r="B325" t="s">
        <v>349</v>
      </c>
      <c r="C325">
        <v>1</v>
      </c>
      <c r="D325">
        <v>1</v>
      </c>
      <c r="E325" t="str">
        <f t="shared" si="5"/>
        <v>0</v>
      </c>
      <c r="F325" t="s">
        <v>358</v>
      </c>
      <c r="G325">
        <v>2025</v>
      </c>
      <c r="H325" s="236">
        <v>0.01</v>
      </c>
    </row>
    <row r="326" spans="2:8" x14ac:dyDescent="0.3">
      <c r="B326" t="s">
        <v>349</v>
      </c>
      <c r="C326">
        <v>0</v>
      </c>
      <c r="D326">
        <v>0</v>
      </c>
      <c r="E326" t="str">
        <f t="shared" si="5"/>
        <v>1</v>
      </c>
      <c r="F326" t="s">
        <v>358</v>
      </c>
      <c r="G326">
        <v>2025</v>
      </c>
      <c r="H326" s="236">
        <v>0.01</v>
      </c>
    </row>
    <row r="327" spans="2:8" ht="15" thickBot="1" x14ac:dyDescent="0.35">
      <c r="B327" t="s">
        <v>349</v>
      </c>
      <c r="C327">
        <v>1</v>
      </c>
      <c r="D327">
        <v>1</v>
      </c>
      <c r="E327" t="str">
        <f t="shared" si="5"/>
        <v>0</v>
      </c>
      <c r="F327" t="s">
        <v>358</v>
      </c>
      <c r="G327">
        <v>2025</v>
      </c>
      <c r="H327" s="226">
        <v>0.01</v>
      </c>
    </row>
    <row r="328" spans="2:8" ht="15" thickBot="1" x14ac:dyDescent="0.35">
      <c r="B328" t="s">
        <v>349</v>
      </c>
      <c r="C328">
        <v>0</v>
      </c>
      <c r="D328">
        <v>0</v>
      </c>
      <c r="E328" t="str">
        <f t="shared" si="5"/>
        <v>1</v>
      </c>
      <c r="F328" t="s">
        <v>358</v>
      </c>
      <c r="G328">
        <v>2025</v>
      </c>
      <c r="H328" s="240">
        <v>8.7500000000000008E-3</v>
      </c>
    </row>
    <row r="329" spans="2:8" ht="15" thickBot="1" x14ac:dyDescent="0.35">
      <c r="B329" t="s">
        <v>349</v>
      </c>
      <c r="C329">
        <v>1</v>
      </c>
      <c r="D329">
        <v>1</v>
      </c>
      <c r="E329" t="str">
        <f t="shared" si="5"/>
        <v>0</v>
      </c>
      <c r="F329" t="s">
        <v>358</v>
      </c>
      <c r="G329">
        <v>2025</v>
      </c>
      <c r="H329" s="240">
        <v>8.7500000000000008E-3</v>
      </c>
    </row>
    <row r="330" spans="2:8" ht="15" thickBot="1" x14ac:dyDescent="0.35">
      <c r="B330" t="s">
        <v>349</v>
      </c>
      <c r="C330">
        <v>0</v>
      </c>
      <c r="D330">
        <v>1</v>
      </c>
      <c r="E330" t="str">
        <f t="shared" si="5"/>
        <v>0</v>
      </c>
      <c r="F330" t="s">
        <v>358</v>
      </c>
      <c r="G330">
        <v>2025</v>
      </c>
      <c r="H330" s="240">
        <v>8.7500000000000008E-3</v>
      </c>
    </row>
    <row r="331" spans="2:8" ht="15" thickBot="1" x14ac:dyDescent="0.35">
      <c r="B331" t="s">
        <v>349</v>
      </c>
      <c r="C331">
        <v>1</v>
      </c>
      <c r="D331">
        <v>1</v>
      </c>
      <c r="E331" t="str">
        <f t="shared" si="5"/>
        <v>0</v>
      </c>
      <c r="F331" t="s">
        <v>358</v>
      </c>
      <c r="G331">
        <v>2025</v>
      </c>
      <c r="H331" s="240">
        <v>8.7500000000000008E-3</v>
      </c>
    </row>
    <row r="332" spans="2:8" ht="15" thickBot="1" x14ac:dyDescent="0.35">
      <c r="B332" t="s">
        <v>349</v>
      </c>
      <c r="C332">
        <v>1</v>
      </c>
      <c r="D332">
        <v>0</v>
      </c>
      <c r="E332" t="str">
        <f t="shared" si="5"/>
        <v>1</v>
      </c>
      <c r="F332" t="s">
        <v>358</v>
      </c>
      <c r="G332">
        <v>2025</v>
      </c>
      <c r="H332" s="240">
        <v>8.7500000000000008E-3</v>
      </c>
    </row>
    <row r="333" spans="2:8" ht="15" thickBot="1" x14ac:dyDescent="0.35">
      <c r="B333" t="s">
        <v>349</v>
      </c>
      <c r="C333">
        <v>0</v>
      </c>
      <c r="D333">
        <v>0</v>
      </c>
      <c r="E333" t="str">
        <f t="shared" si="5"/>
        <v>1</v>
      </c>
      <c r="F333" t="s">
        <v>358</v>
      </c>
      <c r="G333">
        <v>2025</v>
      </c>
      <c r="H333" s="240">
        <v>8.7500000000000008E-3</v>
      </c>
    </row>
    <row r="334" spans="2:8" ht="15" thickBot="1" x14ac:dyDescent="0.35">
      <c r="B334" t="s">
        <v>349</v>
      </c>
      <c r="C334">
        <v>1</v>
      </c>
      <c r="D334">
        <v>2</v>
      </c>
      <c r="E334" t="str">
        <f t="shared" si="5"/>
        <v>1</v>
      </c>
      <c r="F334" t="s">
        <v>358</v>
      </c>
      <c r="G334">
        <v>2025</v>
      </c>
      <c r="H334" s="240">
        <v>8.7500000000000008E-3</v>
      </c>
    </row>
    <row r="335" spans="2:8" ht="15" thickBot="1" x14ac:dyDescent="0.35">
      <c r="B335" t="s">
        <v>349</v>
      </c>
      <c r="C335">
        <v>1</v>
      </c>
      <c r="D335">
        <v>2</v>
      </c>
      <c r="E335" t="str">
        <f t="shared" si="5"/>
        <v>1</v>
      </c>
      <c r="F335" t="s">
        <v>358</v>
      </c>
      <c r="G335">
        <v>2025</v>
      </c>
      <c r="H335" s="240">
        <v>8.7500000000000008E-3</v>
      </c>
    </row>
    <row r="336" spans="2:8" ht="15" thickBot="1" x14ac:dyDescent="0.35">
      <c r="B336" t="s">
        <v>349</v>
      </c>
      <c r="C336">
        <v>2</v>
      </c>
      <c r="D336">
        <v>1</v>
      </c>
      <c r="E336" t="str">
        <f t="shared" si="5"/>
        <v>0</v>
      </c>
      <c r="F336" t="s">
        <v>358</v>
      </c>
      <c r="G336">
        <v>2025</v>
      </c>
      <c r="H336" s="240">
        <v>1.4E-2</v>
      </c>
    </row>
    <row r="337" spans="2:8" ht="15" thickBot="1" x14ac:dyDescent="0.35">
      <c r="B337" t="s">
        <v>349</v>
      </c>
      <c r="C337">
        <v>2</v>
      </c>
      <c r="D337">
        <v>1</v>
      </c>
      <c r="E337" t="str">
        <f t="shared" si="5"/>
        <v>0</v>
      </c>
      <c r="F337" t="s">
        <v>358</v>
      </c>
      <c r="G337">
        <v>2025</v>
      </c>
      <c r="H337" s="240">
        <v>1.4E-2</v>
      </c>
    </row>
    <row r="338" spans="2:8" ht="15" thickBot="1" x14ac:dyDescent="0.35">
      <c r="B338" t="s">
        <v>349</v>
      </c>
      <c r="C338">
        <v>2</v>
      </c>
      <c r="D338">
        <v>1</v>
      </c>
      <c r="E338" t="str">
        <f t="shared" si="5"/>
        <v>0</v>
      </c>
      <c r="F338" t="s">
        <v>358</v>
      </c>
      <c r="G338">
        <v>2025</v>
      </c>
      <c r="H338" s="240">
        <v>1.4E-2</v>
      </c>
    </row>
    <row r="339" spans="2:8" ht="15" thickBot="1" x14ac:dyDescent="0.35">
      <c r="B339" t="s">
        <v>349</v>
      </c>
      <c r="C339">
        <v>1</v>
      </c>
      <c r="D339">
        <v>2</v>
      </c>
      <c r="E339" t="str">
        <f t="shared" si="5"/>
        <v>1</v>
      </c>
      <c r="F339" t="s">
        <v>358</v>
      </c>
      <c r="G339">
        <v>2025</v>
      </c>
      <c r="H339" s="240">
        <v>1.4E-2</v>
      </c>
    </row>
    <row r="340" spans="2:8" ht="15" thickBot="1" x14ac:dyDescent="0.35">
      <c r="B340" t="s">
        <v>349</v>
      </c>
      <c r="C340">
        <v>1</v>
      </c>
      <c r="D340">
        <v>2</v>
      </c>
      <c r="E340" t="str">
        <f t="shared" si="5"/>
        <v>1</v>
      </c>
      <c r="F340" t="s">
        <v>358</v>
      </c>
      <c r="G340">
        <v>2025</v>
      </c>
      <c r="H340" s="240">
        <v>1.4E-2</v>
      </c>
    </row>
    <row r="341" spans="2:8" ht="15" thickBot="1" x14ac:dyDescent="0.35">
      <c r="B341" t="s">
        <v>349</v>
      </c>
      <c r="C341">
        <v>1</v>
      </c>
      <c r="D341">
        <v>1</v>
      </c>
      <c r="E341" t="str">
        <f t="shared" ref="E341:E404" si="6">IF(D341=1,"0","1")</f>
        <v>0</v>
      </c>
      <c r="F341" t="s">
        <v>358</v>
      </c>
      <c r="G341">
        <v>2025</v>
      </c>
      <c r="H341" s="227">
        <v>0.05</v>
      </c>
    </row>
    <row r="342" spans="2:8" ht="15" thickBot="1" x14ac:dyDescent="0.35">
      <c r="B342" t="s">
        <v>349</v>
      </c>
      <c r="C342">
        <v>1</v>
      </c>
      <c r="D342">
        <v>1</v>
      </c>
      <c r="E342" t="str">
        <f t="shared" si="6"/>
        <v>0</v>
      </c>
      <c r="F342" t="s">
        <v>358</v>
      </c>
      <c r="G342">
        <v>2025</v>
      </c>
      <c r="H342" s="248">
        <v>2.3300000000000001E-2</v>
      </c>
    </row>
    <row r="343" spans="2:8" ht="15" thickBot="1" x14ac:dyDescent="0.35">
      <c r="B343" t="s">
        <v>349</v>
      </c>
      <c r="C343">
        <v>1</v>
      </c>
      <c r="D343">
        <v>1</v>
      </c>
      <c r="E343" t="str">
        <f t="shared" si="6"/>
        <v>0</v>
      </c>
      <c r="F343" t="s">
        <v>358</v>
      </c>
      <c r="G343">
        <v>2025</v>
      </c>
      <c r="H343" s="248">
        <v>2.3300000000000001E-2</v>
      </c>
    </row>
    <row r="344" spans="2:8" ht="15" thickBot="1" x14ac:dyDescent="0.35">
      <c r="B344" t="s">
        <v>349</v>
      </c>
      <c r="C344">
        <v>1</v>
      </c>
      <c r="D344">
        <v>1</v>
      </c>
      <c r="E344" t="str">
        <f t="shared" si="6"/>
        <v>0</v>
      </c>
      <c r="F344" t="s">
        <v>358</v>
      </c>
      <c r="G344">
        <v>2025</v>
      </c>
      <c r="H344" s="240">
        <v>2.3300000000000001E-2</v>
      </c>
    </row>
    <row r="345" spans="2:8" x14ac:dyDescent="0.3">
      <c r="B345" t="s">
        <v>349</v>
      </c>
      <c r="C345">
        <v>2</v>
      </c>
      <c r="D345">
        <v>2</v>
      </c>
      <c r="E345" t="str">
        <f t="shared" si="6"/>
        <v>1</v>
      </c>
      <c r="F345" t="s">
        <v>358</v>
      </c>
      <c r="G345">
        <v>2025</v>
      </c>
      <c r="H345" s="248">
        <v>3.5000000000000003E-2</v>
      </c>
    </row>
    <row r="346" spans="2:8" ht="15" thickBot="1" x14ac:dyDescent="0.35">
      <c r="B346" t="s">
        <v>349</v>
      </c>
      <c r="C346">
        <v>2</v>
      </c>
      <c r="D346">
        <v>2</v>
      </c>
      <c r="E346" t="str">
        <f t="shared" si="6"/>
        <v>1</v>
      </c>
      <c r="F346" t="s">
        <v>358</v>
      </c>
      <c r="G346">
        <v>2025</v>
      </c>
      <c r="H346" s="249">
        <v>3.5000000000000003E-2</v>
      </c>
    </row>
    <row r="347" spans="2:8" ht="15" thickBot="1" x14ac:dyDescent="0.35">
      <c r="B347" t="s">
        <v>349</v>
      </c>
      <c r="C347">
        <v>1</v>
      </c>
      <c r="D347">
        <v>2</v>
      </c>
      <c r="E347" t="str">
        <f t="shared" si="6"/>
        <v>1</v>
      </c>
      <c r="F347" t="s">
        <v>358</v>
      </c>
      <c r="G347">
        <v>2025</v>
      </c>
      <c r="H347" s="248">
        <v>5.0000000000000001E-3</v>
      </c>
    </row>
    <row r="348" spans="2:8" ht="15" thickBot="1" x14ac:dyDescent="0.35">
      <c r="B348" t="s">
        <v>349</v>
      </c>
      <c r="C348">
        <v>2</v>
      </c>
      <c r="D348">
        <v>2</v>
      </c>
      <c r="E348" t="str">
        <f t="shared" si="6"/>
        <v>1</v>
      </c>
      <c r="F348" t="s">
        <v>358</v>
      </c>
      <c r="G348">
        <v>2025</v>
      </c>
      <c r="H348" s="248">
        <v>5.0000000000000001E-3</v>
      </c>
    </row>
    <row r="349" spans="2:8" ht="15" thickBot="1" x14ac:dyDescent="0.35">
      <c r="B349" t="s">
        <v>349</v>
      </c>
      <c r="C349">
        <v>2</v>
      </c>
      <c r="D349">
        <v>2</v>
      </c>
      <c r="E349" t="str">
        <f t="shared" si="6"/>
        <v>1</v>
      </c>
      <c r="F349" t="s">
        <v>358</v>
      </c>
      <c r="G349">
        <v>2025</v>
      </c>
      <c r="H349" s="248">
        <v>3.5000000000000003E-2</v>
      </c>
    </row>
    <row r="350" spans="2:8" ht="15" thickBot="1" x14ac:dyDescent="0.35">
      <c r="B350" t="s">
        <v>349</v>
      </c>
      <c r="C350">
        <v>2</v>
      </c>
      <c r="D350">
        <v>2</v>
      </c>
      <c r="E350" t="str">
        <f t="shared" si="6"/>
        <v>1</v>
      </c>
      <c r="F350" t="s">
        <v>358</v>
      </c>
      <c r="G350">
        <v>2025</v>
      </c>
      <c r="H350" s="248">
        <v>3.5000000000000003E-2</v>
      </c>
    </row>
    <row r="351" spans="2:8" ht="15" thickBot="1" x14ac:dyDescent="0.35">
      <c r="B351" t="s">
        <v>349</v>
      </c>
      <c r="C351">
        <v>1</v>
      </c>
      <c r="D351">
        <v>1</v>
      </c>
      <c r="E351" t="str">
        <f t="shared" si="6"/>
        <v>0</v>
      </c>
      <c r="F351" t="s">
        <v>358</v>
      </c>
      <c r="G351">
        <v>2025</v>
      </c>
      <c r="H351" s="240">
        <v>3.3500000000000002E-2</v>
      </c>
    </row>
    <row r="352" spans="2:8" ht="15" thickBot="1" x14ac:dyDescent="0.35">
      <c r="B352" t="s">
        <v>349</v>
      </c>
      <c r="C352">
        <v>1</v>
      </c>
      <c r="D352">
        <v>1</v>
      </c>
      <c r="E352" t="str">
        <f t="shared" si="6"/>
        <v>0</v>
      </c>
      <c r="F352" t="s">
        <v>358</v>
      </c>
      <c r="G352">
        <v>2025</v>
      </c>
      <c r="H352" s="240">
        <v>3.3300000000000003E-2</v>
      </c>
    </row>
    <row r="353" spans="2:8" ht="15" thickBot="1" x14ac:dyDescent="0.35">
      <c r="B353" t="s">
        <v>349</v>
      </c>
      <c r="C353">
        <v>1</v>
      </c>
      <c r="D353">
        <v>0</v>
      </c>
      <c r="E353" t="str">
        <f t="shared" si="6"/>
        <v>1</v>
      </c>
      <c r="F353" t="s">
        <v>358</v>
      </c>
      <c r="G353">
        <v>2025</v>
      </c>
      <c r="H353" s="240">
        <v>3.3300000000000003E-2</v>
      </c>
    </row>
    <row r="354" spans="2:8" ht="15" thickBot="1" x14ac:dyDescent="0.35">
      <c r="B354" t="s">
        <v>349</v>
      </c>
      <c r="C354">
        <v>1</v>
      </c>
      <c r="D354">
        <v>0</v>
      </c>
      <c r="E354" t="str">
        <f t="shared" si="6"/>
        <v>1</v>
      </c>
      <c r="F354" t="s">
        <v>358</v>
      </c>
      <c r="G354">
        <v>2025</v>
      </c>
      <c r="H354" s="240">
        <v>3.3300000000000003E-2</v>
      </c>
    </row>
    <row r="355" spans="2:8" ht="15" thickBot="1" x14ac:dyDescent="0.35">
      <c r="B355" t="s">
        <v>349</v>
      </c>
      <c r="C355">
        <v>1</v>
      </c>
      <c r="D355">
        <v>0</v>
      </c>
      <c r="E355" t="str">
        <f t="shared" si="6"/>
        <v>1</v>
      </c>
      <c r="F355" t="s">
        <v>358</v>
      </c>
      <c r="G355">
        <v>2025</v>
      </c>
      <c r="H355" s="240">
        <v>3.3300000000000003E-2</v>
      </c>
    </row>
    <row r="356" spans="2:8" ht="15" thickBot="1" x14ac:dyDescent="0.35">
      <c r="B356" t="s">
        <v>349</v>
      </c>
      <c r="C356">
        <v>1</v>
      </c>
      <c r="D356">
        <v>1</v>
      </c>
      <c r="E356" t="str">
        <f t="shared" si="6"/>
        <v>0</v>
      </c>
      <c r="F356" t="s">
        <v>358</v>
      </c>
      <c r="G356">
        <v>2025</v>
      </c>
      <c r="H356" s="240">
        <v>3.3300000000000003E-2</v>
      </c>
    </row>
    <row r="357" spans="2:8" x14ac:dyDescent="0.3">
      <c r="B357" t="s">
        <v>349</v>
      </c>
      <c r="C357" cm="1">
        <f t="array" ref="C357:C415">'MTTO (2)'!D9:D67</f>
        <v>1</v>
      </c>
      <c r="D357" cm="1">
        <f t="array" ref="D357:D415">'MTTO (2)'!K9:K67</f>
        <v>1</v>
      </c>
      <c r="E357" t="str">
        <f t="shared" si="6"/>
        <v>0</v>
      </c>
      <c r="F357" t="s">
        <v>359</v>
      </c>
      <c r="G357">
        <v>2025</v>
      </c>
      <c r="H357" s="227">
        <v>0.02</v>
      </c>
    </row>
    <row r="358" spans="2:8" ht="15" thickBot="1" x14ac:dyDescent="0.35">
      <c r="B358" t="s">
        <v>349</v>
      </c>
      <c r="C358">
        <v>1</v>
      </c>
      <c r="D358">
        <v>1</v>
      </c>
      <c r="E358" t="str">
        <f t="shared" si="6"/>
        <v>0</v>
      </c>
      <c r="F358" t="s">
        <v>359</v>
      </c>
      <c r="G358">
        <v>2025</v>
      </c>
      <c r="H358" s="228">
        <v>0.02</v>
      </c>
    </row>
    <row r="359" spans="2:8" x14ac:dyDescent="0.3">
      <c r="B359" t="s">
        <v>349</v>
      </c>
      <c r="C359">
        <v>1</v>
      </c>
      <c r="D359">
        <v>1</v>
      </c>
      <c r="E359" t="str">
        <f t="shared" si="6"/>
        <v>0</v>
      </c>
      <c r="F359" t="s">
        <v>359</v>
      </c>
      <c r="G359">
        <v>2025</v>
      </c>
      <c r="H359" s="237">
        <v>2.3300000000000001E-2</v>
      </c>
    </row>
    <row r="360" spans="2:8" x14ac:dyDescent="0.3">
      <c r="B360" t="s">
        <v>349</v>
      </c>
      <c r="C360">
        <v>1</v>
      </c>
      <c r="D360">
        <v>1</v>
      </c>
      <c r="E360" t="str">
        <f t="shared" si="6"/>
        <v>0</v>
      </c>
      <c r="F360" t="s">
        <v>359</v>
      </c>
      <c r="G360">
        <v>2025</v>
      </c>
      <c r="H360" s="237">
        <v>2.3300000000000001E-2</v>
      </c>
    </row>
    <row r="361" spans="2:8" ht="15" thickBot="1" x14ac:dyDescent="0.35">
      <c r="B361" t="s">
        <v>349</v>
      </c>
      <c r="C361">
        <v>1</v>
      </c>
      <c r="D361">
        <v>1</v>
      </c>
      <c r="E361" t="str">
        <f t="shared" si="6"/>
        <v>0</v>
      </c>
      <c r="F361" t="s">
        <v>359</v>
      </c>
      <c r="G361">
        <v>2025</v>
      </c>
      <c r="H361" s="237">
        <v>2.3300000000000001E-2</v>
      </c>
    </row>
    <row r="362" spans="2:8" ht="15" thickBot="1" x14ac:dyDescent="0.35">
      <c r="B362" t="s">
        <v>349</v>
      </c>
      <c r="C362">
        <v>1</v>
      </c>
      <c r="D362">
        <v>1</v>
      </c>
      <c r="E362" t="str">
        <f t="shared" si="6"/>
        <v>0</v>
      </c>
      <c r="F362" t="s">
        <v>359</v>
      </c>
      <c r="G362">
        <v>2025</v>
      </c>
      <c r="H362" s="231">
        <v>0.02</v>
      </c>
    </row>
    <row r="363" spans="2:8" ht="15" thickBot="1" x14ac:dyDescent="0.35">
      <c r="B363" t="s">
        <v>349</v>
      </c>
      <c r="C363">
        <v>1</v>
      </c>
      <c r="D363">
        <v>1</v>
      </c>
      <c r="E363" t="str">
        <f t="shared" si="6"/>
        <v>0</v>
      </c>
      <c r="F363" t="s">
        <v>359</v>
      </c>
      <c r="G363">
        <v>2025</v>
      </c>
      <c r="H363" s="231">
        <v>0.02</v>
      </c>
    </row>
    <row r="364" spans="2:8" ht="15" thickBot="1" x14ac:dyDescent="0.35">
      <c r="B364" t="s">
        <v>349</v>
      </c>
      <c r="C364">
        <v>1</v>
      </c>
      <c r="D364">
        <v>1</v>
      </c>
      <c r="E364" t="str">
        <f t="shared" si="6"/>
        <v>0</v>
      </c>
      <c r="F364" t="s">
        <v>359</v>
      </c>
      <c r="G364">
        <v>2025</v>
      </c>
      <c r="H364" s="227">
        <v>0.01</v>
      </c>
    </row>
    <row r="365" spans="2:8" ht="15" thickBot="1" x14ac:dyDescent="0.35">
      <c r="B365" t="s">
        <v>349</v>
      </c>
      <c r="C365">
        <v>1</v>
      </c>
      <c r="D365">
        <v>1</v>
      </c>
      <c r="E365" t="str">
        <f t="shared" si="6"/>
        <v>0</v>
      </c>
      <c r="F365" t="s">
        <v>359</v>
      </c>
      <c r="G365">
        <v>2025</v>
      </c>
      <c r="H365" s="227">
        <v>0.01</v>
      </c>
    </row>
    <row r="366" spans="2:8" ht="15" thickBot="1" x14ac:dyDescent="0.35">
      <c r="B366" t="s">
        <v>349</v>
      </c>
      <c r="C366">
        <v>1</v>
      </c>
      <c r="D366">
        <v>1</v>
      </c>
      <c r="E366" t="str">
        <f t="shared" si="6"/>
        <v>0</v>
      </c>
      <c r="F366" t="s">
        <v>359</v>
      </c>
      <c r="G366">
        <v>2025</v>
      </c>
      <c r="H366" s="227">
        <v>0.01</v>
      </c>
    </row>
    <row r="367" spans="2:8" ht="15" thickBot="1" x14ac:dyDescent="0.35">
      <c r="B367" t="s">
        <v>349</v>
      </c>
      <c r="C367">
        <v>1</v>
      </c>
      <c r="D367">
        <v>2</v>
      </c>
      <c r="E367" t="str">
        <f t="shared" si="6"/>
        <v>1</v>
      </c>
      <c r="F367" t="s">
        <v>359</v>
      </c>
      <c r="G367">
        <v>2025</v>
      </c>
      <c r="H367" s="227">
        <v>0.01</v>
      </c>
    </row>
    <row r="368" spans="2:8" ht="15" thickBot="1" x14ac:dyDescent="0.35">
      <c r="B368" t="s">
        <v>349</v>
      </c>
      <c r="C368">
        <v>1</v>
      </c>
      <c r="D368">
        <v>1</v>
      </c>
      <c r="E368" t="str">
        <f t="shared" si="6"/>
        <v>0</v>
      </c>
      <c r="F368" t="s">
        <v>359</v>
      </c>
      <c r="G368">
        <v>2025</v>
      </c>
      <c r="H368" s="227">
        <v>0.01</v>
      </c>
    </row>
    <row r="369" spans="2:8" ht="15" thickBot="1" x14ac:dyDescent="0.35">
      <c r="B369" t="s">
        <v>349</v>
      </c>
      <c r="C369">
        <v>1</v>
      </c>
      <c r="D369">
        <v>1</v>
      </c>
      <c r="E369" t="str">
        <f t="shared" si="6"/>
        <v>0</v>
      </c>
      <c r="F369" t="s">
        <v>359</v>
      </c>
      <c r="G369">
        <v>2025</v>
      </c>
      <c r="H369" s="227">
        <v>0.01</v>
      </c>
    </row>
    <row r="370" spans="2:8" ht="15" thickBot="1" x14ac:dyDescent="0.35">
      <c r="B370" t="s">
        <v>349</v>
      </c>
      <c r="C370">
        <v>1</v>
      </c>
      <c r="D370">
        <v>1</v>
      </c>
      <c r="E370" t="str">
        <f t="shared" si="6"/>
        <v>0</v>
      </c>
      <c r="F370" t="s">
        <v>359</v>
      </c>
      <c r="G370">
        <v>2025</v>
      </c>
      <c r="H370" s="227">
        <v>0.01</v>
      </c>
    </row>
    <row r="371" spans="2:8" ht="15" thickBot="1" x14ac:dyDescent="0.35">
      <c r="B371" t="s">
        <v>349</v>
      </c>
      <c r="C371">
        <v>1</v>
      </c>
      <c r="D371">
        <v>1</v>
      </c>
      <c r="E371" t="str">
        <f t="shared" si="6"/>
        <v>0</v>
      </c>
      <c r="F371" t="s">
        <v>359</v>
      </c>
      <c r="G371">
        <v>2025</v>
      </c>
      <c r="H371" s="227">
        <v>0.01</v>
      </c>
    </row>
    <row r="372" spans="2:8" ht="15" thickBot="1" x14ac:dyDescent="0.35">
      <c r="B372" t="s">
        <v>349</v>
      </c>
      <c r="C372">
        <v>1</v>
      </c>
      <c r="D372">
        <v>1</v>
      </c>
      <c r="E372" t="str">
        <f t="shared" si="6"/>
        <v>0</v>
      </c>
      <c r="F372" t="s">
        <v>359</v>
      </c>
      <c r="G372">
        <v>2025</v>
      </c>
      <c r="H372" s="227">
        <v>0.01</v>
      </c>
    </row>
    <row r="373" spans="2:8" x14ac:dyDescent="0.3">
      <c r="B373" t="s">
        <v>349</v>
      </c>
      <c r="C373">
        <v>1</v>
      </c>
      <c r="D373">
        <v>1</v>
      </c>
      <c r="E373" t="str">
        <f t="shared" si="6"/>
        <v>0</v>
      </c>
      <c r="F373" t="s">
        <v>359</v>
      </c>
      <c r="G373">
        <v>2025</v>
      </c>
      <c r="H373" s="227">
        <v>0.01</v>
      </c>
    </row>
    <row r="374" spans="2:8" x14ac:dyDescent="0.3">
      <c r="B374" t="s">
        <v>349</v>
      </c>
      <c r="C374">
        <v>1</v>
      </c>
      <c r="D374">
        <v>2</v>
      </c>
      <c r="E374" t="str">
        <f t="shared" si="6"/>
        <v>1</v>
      </c>
      <c r="F374" t="s">
        <v>359</v>
      </c>
      <c r="G374">
        <v>2025</v>
      </c>
      <c r="H374" s="238">
        <v>1.4E-2</v>
      </c>
    </row>
    <row r="375" spans="2:8" x14ac:dyDescent="0.3">
      <c r="B375" t="s">
        <v>349</v>
      </c>
      <c r="C375">
        <v>1</v>
      </c>
      <c r="D375">
        <v>2</v>
      </c>
      <c r="E375" t="str">
        <f t="shared" si="6"/>
        <v>1</v>
      </c>
      <c r="F375" t="s">
        <v>359</v>
      </c>
      <c r="G375">
        <v>2025</v>
      </c>
      <c r="H375" s="238">
        <v>1.4E-2</v>
      </c>
    </row>
    <row r="376" spans="2:8" x14ac:dyDescent="0.3">
      <c r="B376" t="s">
        <v>349</v>
      </c>
      <c r="C376">
        <v>1</v>
      </c>
      <c r="D376">
        <v>2</v>
      </c>
      <c r="E376" t="str">
        <f t="shared" si="6"/>
        <v>1</v>
      </c>
      <c r="F376" t="s">
        <v>359</v>
      </c>
      <c r="G376">
        <v>2025</v>
      </c>
      <c r="H376" s="238">
        <v>1.4E-2</v>
      </c>
    </row>
    <row r="377" spans="2:8" x14ac:dyDescent="0.3">
      <c r="B377" t="s">
        <v>349</v>
      </c>
      <c r="C377">
        <v>2</v>
      </c>
      <c r="D377">
        <v>1</v>
      </c>
      <c r="E377" t="str">
        <f t="shared" si="6"/>
        <v>0</v>
      </c>
      <c r="F377" t="s">
        <v>359</v>
      </c>
      <c r="G377">
        <v>2025</v>
      </c>
      <c r="H377" s="238">
        <v>1.4E-2</v>
      </c>
    </row>
    <row r="378" spans="2:8" x14ac:dyDescent="0.3">
      <c r="B378" t="s">
        <v>349</v>
      </c>
      <c r="C378">
        <v>2</v>
      </c>
      <c r="D378">
        <v>2</v>
      </c>
      <c r="E378" t="str">
        <f t="shared" si="6"/>
        <v>1</v>
      </c>
      <c r="F378" t="s">
        <v>359</v>
      </c>
      <c r="G378">
        <v>2025</v>
      </c>
      <c r="H378" s="238">
        <v>1.4E-2</v>
      </c>
    </row>
    <row r="379" spans="2:8" x14ac:dyDescent="0.3">
      <c r="B379" t="s">
        <v>349</v>
      </c>
      <c r="C379">
        <v>2</v>
      </c>
      <c r="D379">
        <v>2</v>
      </c>
      <c r="E379" t="str">
        <f t="shared" si="6"/>
        <v>1</v>
      </c>
      <c r="F379" t="s">
        <v>359</v>
      </c>
      <c r="G379">
        <v>2025</v>
      </c>
      <c r="H379" s="238">
        <v>6.6600000000000001E-3</v>
      </c>
    </row>
    <row r="380" spans="2:8" x14ac:dyDescent="0.3">
      <c r="B380" t="s">
        <v>349</v>
      </c>
      <c r="C380">
        <v>2</v>
      </c>
      <c r="D380">
        <v>2</v>
      </c>
      <c r="E380" t="str">
        <f t="shared" si="6"/>
        <v>1</v>
      </c>
      <c r="F380" t="s">
        <v>359</v>
      </c>
      <c r="G380">
        <v>2025</v>
      </c>
      <c r="H380" s="238">
        <v>6.6600000000000001E-3</v>
      </c>
    </row>
    <row r="381" spans="2:8" ht="15" thickBot="1" x14ac:dyDescent="0.35">
      <c r="B381" t="s">
        <v>349</v>
      </c>
      <c r="C381">
        <v>1</v>
      </c>
      <c r="D381">
        <v>1</v>
      </c>
      <c r="E381" t="str">
        <f t="shared" si="6"/>
        <v>0</v>
      </c>
      <c r="F381" t="s">
        <v>359</v>
      </c>
      <c r="G381">
        <v>2025</v>
      </c>
      <c r="H381" s="238">
        <v>6.6600000000000001E-3</v>
      </c>
    </row>
    <row r="382" spans="2:8" ht="15" thickBot="1" x14ac:dyDescent="0.35">
      <c r="B382" t="s">
        <v>349</v>
      </c>
      <c r="C382">
        <v>1</v>
      </c>
      <c r="D382">
        <v>1</v>
      </c>
      <c r="E382" t="str">
        <f t="shared" si="6"/>
        <v>0</v>
      </c>
      <c r="F382" t="s">
        <v>359</v>
      </c>
      <c r="G382">
        <v>2025</v>
      </c>
      <c r="H382" s="236">
        <v>0.01</v>
      </c>
    </row>
    <row r="383" spans="2:8" ht="15" thickBot="1" x14ac:dyDescent="0.35">
      <c r="B383" t="s">
        <v>349</v>
      </c>
      <c r="C383">
        <v>1</v>
      </c>
      <c r="D383">
        <v>1</v>
      </c>
      <c r="E383" t="str">
        <f t="shared" si="6"/>
        <v>0</v>
      </c>
      <c r="F383" t="s">
        <v>359</v>
      </c>
      <c r="G383">
        <v>2025</v>
      </c>
      <c r="H383" s="236">
        <v>0.01</v>
      </c>
    </row>
    <row r="384" spans="2:8" ht="15" thickBot="1" x14ac:dyDescent="0.35">
      <c r="B384" t="s">
        <v>349</v>
      </c>
      <c r="C384">
        <v>1</v>
      </c>
      <c r="D384">
        <v>1</v>
      </c>
      <c r="E384" t="str">
        <f t="shared" si="6"/>
        <v>0</v>
      </c>
      <c r="F384" t="s">
        <v>359</v>
      </c>
      <c r="G384">
        <v>2025</v>
      </c>
      <c r="H384" s="236">
        <v>0.01</v>
      </c>
    </row>
    <row r="385" spans="2:8" x14ac:dyDescent="0.3">
      <c r="B385" t="s">
        <v>349</v>
      </c>
      <c r="C385">
        <v>0</v>
      </c>
      <c r="D385">
        <v>0</v>
      </c>
      <c r="E385" t="str">
        <f t="shared" si="6"/>
        <v>1</v>
      </c>
      <c r="F385" t="s">
        <v>359</v>
      </c>
      <c r="G385">
        <v>2025</v>
      </c>
      <c r="H385" s="236">
        <v>0.01</v>
      </c>
    </row>
    <row r="386" spans="2:8" ht="15" thickBot="1" x14ac:dyDescent="0.35">
      <c r="B386" t="s">
        <v>349</v>
      </c>
      <c r="C386">
        <v>1</v>
      </c>
      <c r="D386">
        <v>1</v>
      </c>
      <c r="E386" t="str">
        <f t="shared" si="6"/>
        <v>0</v>
      </c>
      <c r="F386" t="s">
        <v>359</v>
      </c>
      <c r="G386">
        <v>2025</v>
      </c>
      <c r="H386" s="226">
        <v>0.01</v>
      </c>
    </row>
    <row r="387" spans="2:8" ht="15" thickBot="1" x14ac:dyDescent="0.35">
      <c r="B387" t="s">
        <v>349</v>
      </c>
      <c r="C387">
        <v>0</v>
      </c>
      <c r="D387">
        <v>1</v>
      </c>
      <c r="E387" t="str">
        <f t="shared" si="6"/>
        <v>0</v>
      </c>
      <c r="F387" t="s">
        <v>359</v>
      </c>
      <c r="G387">
        <v>2025</v>
      </c>
      <c r="H387" s="240">
        <v>8.7500000000000008E-3</v>
      </c>
    </row>
    <row r="388" spans="2:8" ht="15" thickBot="1" x14ac:dyDescent="0.35">
      <c r="B388" t="s">
        <v>349</v>
      </c>
      <c r="C388">
        <v>1</v>
      </c>
      <c r="D388">
        <v>1</v>
      </c>
      <c r="E388" t="str">
        <f t="shared" si="6"/>
        <v>0</v>
      </c>
      <c r="F388" t="s">
        <v>359</v>
      </c>
      <c r="G388">
        <v>2025</v>
      </c>
      <c r="H388" s="240">
        <v>8.7500000000000008E-3</v>
      </c>
    </row>
    <row r="389" spans="2:8" ht="15" thickBot="1" x14ac:dyDescent="0.35">
      <c r="B389" t="s">
        <v>349</v>
      </c>
      <c r="C389">
        <v>0</v>
      </c>
      <c r="D389">
        <v>1</v>
      </c>
      <c r="E389" t="str">
        <f t="shared" si="6"/>
        <v>0</v>
      </c>
      <c r="F389" t="s">
        <v>359</v>
      </c>
      <c r="G389">
        <v>2025</v>
      </c>
      <c r="H389" s="240">
        <v>8.7500000000000008E-3</v>
      </c>
    </row>
    <row r="390" spans="2:8" ht="15" thickBot="1" x14ac:dyDescent="0.35">
      <c r="B390" t="s">
        <v>349</v>
      </c>
      <c r="C390">
        <v>1</v>
      </c>
      <c r="D390">
        <v>0</v>
      </c>
      <c r="E390" t="str">
        <f t="shared" si="6"/>
        <v>1</v>
      </c>
      <c r="F390" t="s">
        <v>359</v>
      </c>
      <c r="G390">
        <v>2025</v>
      </c>
      <c r="H390" s="240">
        <v>8.7500000000000008E-3</v>
      </c>
    </row>
    <row r="391" spans="2:8" ht="15" thickBot="1" x14ac:dyDescent="0.35">
      <c r="B391" t="s">
        <v>349</v>
      </c>
      <c r="C391">
        <v>1</v>
      </c>
      <c r="D391">
        <v>1</v>
      </c>
      <c r="E391" t="str">
        <f t="shared" si="6"/>
        <v>0</v>
      </c>
      <c r="F391" t="s">
        <v>359</v>
      </c>
      <c r="G391">
        <v>2025</v>
      </c>
      <c r="H391" s="240">
        <v>8.7500000000000008E-3</v>
      </c>
    </row>
    <row r="392" spans="2:8" ht="15" thickBot="1" x14ac:dyDescent="0.35">
      <c r="B392" t="s">
        <v>349</v>
      </c>
      <c r="C392">
        <v>0</v>
      </c>
      <c r="D392">
        <v>1</v>
      </c>
      <c r="E392" t="str">
        <f t="shared" si="6"/>
        <v>0</v>
      </c>
      <c r="F392" t="s">
        <v>359</v>
      </c>
      <c r="G392">
        <v>2025</v>
      </c>
      <c r="H392" s="240">
        <v>8.7500000000000008E-3</v>
      </c>
    </row>
    <row r="393" spans="2:8" ht="15" thickBot="1" x14ac:dyDescent="0.35">
      <c r="B393" t="s">
        <v>349</v>
      </c>
      <c r="C393">
        <v>1</v>
      </c>
      <c r="D393">
        <v>2</v>
      </c>
      <c r="E393" t="str">
        <f t="shared" si="6"/>
        <v>1</v>
      </c>
      <c r="F393" t="s">
        <v>359</v>
      </c>
      <c r="G393">
        <v>2025</v>
      </c>
      <c r="H393" s="240">
        <v>8.7500000000000008E-3</v>
      </c>
    </row>
    <row r="394" spans="2:8" ht="15" thickBot="1" x14ac:dyDescent="0.35">
      <c r="B394" t="s">
        <v>349</v>
      </c>
      <c r="C394">
        <v>1</v>
      </c>
      <c r="D394">
        <v>2</v>
      </c>
      <c r="E394" t="str">
        <f t="shared" si="6"/>
        <v>1</v>
      </c>
      <c r="F394" t="s">
        <v>359</v>
      </c>
      <c r="G394">
        <v>2025</v>
      </c>
      <c r="H394" s="240">
        <v>8.7500000000000008E-3</v>
      </c>
    </row>
    <row r="395" spans="2:8" ht="15" thickBot="1" x14ac:dyDescent="0.35">
      <c r="B395" t="s">
        <v>349</v>
      </c>
      <c r="C395">
        <v>2</v>
      </c>
      <c r="D395">
        <v>1</v>
      </c>
      <c r="E395" t="str">
        <f t="shared" si="6"/>
        <v>0</v>
      </c>
      <c r="F395" t="s">
        <v>359</v>
      </c>
      <c r="G395">
        <v>2025</v>
      </c>
      <c r="H395" s="240">
        <v>1.4E-2</v>
      </c>
    </row>
    <row r="396" spans="2:8" ht="15" thickBot="1" x14ac:dyDescent="0.35">
      <c r="B396" t="s">
        <v>349</v>
      </c>
      <c r="C396">
        <v>2</v>
      </c>
      <c r="D396">
        <v>1</v>
      </c>
      <c r="E396" t="str">
        <f t="shared" si="6"/>
        <v>0</v>
      </c>
      <c r="F396" t="s">
        <v>359</v>
      </c>
      <c r="G396">
        <v>2025</v>
      </c>
      <c r="H396" s="240">
        <v>1.4E-2</v>
      </c>
    </row>
    <row r="397" spans="2:8" ht="15" thickBot="1" x14ac:dyDescent="0.35">
      <c r="B397" t="s">
        <v>349</v>
      </c>
      <c r="C397">
        <v>2</v>
      </c>
      <c r="D397">
        <v>1</v>
      </c>
      <c r="E397" t="str">
        <f t="shared" si="6"/>
        <v>0</v>
      </c>
      <c r="F397" t="s">
        <v>359</v>
      </c>
      <c r="G397">
        <v>2025</v>
      </c>
      <c r="H397" s="240">
        <v>1.4E-2</v>
      </c>
    </row>
    <row r="398" spans="2:8" ht="15" thickBot="1" x14ac:dyDescent="0.35">
      <c r="B398" t="s">
        <v>349</v>
      </c>
      <c r="C398">
        <v>1</v>
      </c>
      <c r="D398">
        <v>2</v>
      </c>
      <c r="E398" t="str">
        <f t="shared" si="6"/>
        <v>1</v>
      </c>
      <c r="F398" t="s">
        <v>359</v>
      </c>
      <c r="G398">
        <v>2025</v>
      </c>
      <c r="H398" s="240">
        <v>1.4E-2</v>
      </c>
    </row>
    <row r="399" spans="2:8" ht="15" thickBot="1" x14ac:dyDescent="0.35">
      <c r="B399" t="s">
        <v>349</v>
      </c>
      <c r="C399">
        <v>1</v>
      </c>
      <c r="D399">
        <v>2</v>
      </c>
      <c r="E399" t="str">
        <f t="shared" si="6"/>
        <v>1</v>
      </c>
      <c r="F399" t="s">
        <v>359</v>
      </c>
      <c r="G399">
        <v>2025</v>
      </c>
      <c r="H399" s="240">
        <v>1.4E-2</v>
      </c>
    </row>
    <row r="400" spans="2:8" ht="15" thickBot="1" x14ac:dyDescent="0.35">
      <c r="B400" t="s">
        <v>349</v>
      </c>
      <c r="C400">
        <v>1</v>
      </c>
      <c r="D400">
        <v>1</v>
      </c>
      <c r="E400" t="str">
        <f t="shared" si="6"/>
        <v>0</v>
      </c>
      <c r="F400" t="s">
        <v>359</v>
      </c>
      <c r="G400">
        <v>2025</v>
      </c>
      <c r="H400" s="227">
        <v>0.05</v>
      </c>
    </row>
    <row r="401" spans="2:8" ht="15" thickBot="1" x14ac:dyDescent="0.35">
      <c r="B401" t="s">
        <v>349</v>
      </c>
      <c r="C401">
        <v>1</v>
      </c>
      <c r="D401">
        <v>1</v>
      </c>
      <c r="E401" t="str">
        <f t="shared" si="6"/>
        <v>0</v>
      </c>
      <c r="F401" t="s">
        <v>359</v>
      </c>
      <c r="G401">
        <v>2025</v>
      </c>
      <c r="H401" s="248">
        <v>2.3300000000000001E-2</v>
      </c>
    </row>
    <row r="402" spans="2:8" ht="15" thickBot="1" x14ac:dyDescent="0.35">
      <c r="B402" t="s">
        <v>349</v>
      </c>
      <c r="C402">
        <v>1</v>
      </c>
      <c r="D402">
        <v>1</v>
      </c>
      <c r="E402" t="str">
        <f t="shared" si="6"/>
        <v>0</v>
      </c>
      <c r="F402" t="s">
        <v>359</v>
      </c>
      <c r="G402">
        <v>2025</v>
      </c>
      <c r="H402" s="248">
        <v>2.3300000000000001E-2</v>
      </c>
    </row>
    <row r="403" spans="2:8" ht="15" thickBot="1" x14ac:dyDescent="0.35">
      <c r="B403" t="s">
        <v>349</v>
      </c>
      <c r="C403">
        <v>1</v>
      </c>
      <c r="D403">
        <v>1</v>
      </c>
      <c r="E403" t="str">
        <f t="shared" si="6"/>
        <v>0</v>
      </c>
      <c r="F403" t="s">
        <v>359</v>
      </c>
      <c r="G403">
        <v>2025</v>
      </c>
      <c r="H403" s="240">
        <v>2.3300000000000001E-2</v>
      </c>
    </row>
    <row r="404" spans="2:8" x14ac:dyDescent="0.3">
      <c r="B404" t="s">
        <v>349</v>
      </c>
      <c r="C404">
        <v>2</v>
      </c>
      <c r="D404">
        <v>2</v>
      </c>
      <c r="E404" t="str">
        <f t="shared" si="6"/>
        <v>1</v>
      </c>
      <c r="F404" t="s">
        <v>359</v>
      </c>
      <c r="G404">
        <v>2025</v>
      </c>
      <c r="H404" s="248">
        <v>3.5000000000000003E-2</v>
      </c>
    </row>
    <row r="405" spans="2:8" ht="15" thickBot="1" x14ac:dyDescent="0.35">
      <c r="B405" t="s">
        <v>349</v>
      </c>
      <c r="C405">
        <v>2</v>
      </c>
      <c r="D405">
        <v>2</v>
      </c>
      <c r="E405" t="str">
        <f t="shared" ref="E405:E468" si="7">IF(D405=1,"0","1")</f>
        <v>1</v>
      </c>
      <c r="F405" t="s">
        <v>359</v>
      </c>
      <c r="G405">
        <v>2025</v>
      </c>
      <c r="H405" s="249">
        <v>3.5000000000000003E-2</v>
      </c>
    </row>
    <row r="406" spans="2:8" ht="15" thickBot="1" x14ac:dyDescent="0.35">
      <c r="B406" t="s">
        <v>349</v>
      </c>
      <c r="C406">
        <v>1</v>
      </c>
      <c r="D406">
        <v>2</v>
      </c>
      <c r="E406" t="str">
        <f t="shared" si="7"/>
        <v>1</v>
      </c>
      <c r="F406" t="s">
        <v>359</v>
      </c>
      <c r="G406">
        <v>2025</v>
      </c>
      <c r="H406" s="248">
        <v>5.0000000000000001E-3</v>
      </c>
    </row>
    <row r="407" spans="2:8" ht="15" thickBot="1" x14ac:dyDescent="0.35">
      <c r="B407" t="s">
        <v>349</v>
      </c>
      <c r="C407">
        <v>2</v>
      </c>
      <c r="D407">
        <v>2</v>
      </c>
      <c r="E407" t="str">
        <f t="shared" si="7"/>
        <v>1</v>
      </c>
      <c r="F407" t="s">
        <v>359</v>
      </c>
      <c r="G407">
        <v>2025</v>
      </c>
      <c r="H407" s="248">
        <v>5.0000000000000001E-3</v>
      </c>
    </row>
    <row r="408" spans="2:8" ht="15" thickBot="1" x14ac:dyDescent="0.35">
      <c r="B408" t="s">
        <v>349</v>
      </c>
      <c r="C408">
        <v>2</v>
      </c>
      <c r="D408">
        <v>2</v>
      </c>
      <c r="E408" t="str">
        <f t="shared" si="7"/>
        <v>1</v>
      </c>
      <c r="F408" t="s">
        <v>359</v>
      </c>
      <c r="G408">
        <v>2025</v>
      </c>
      <c r="H408" s="248">
        <v>3.5000000000000003E-2</v>
      </c>
    </row>
    <row r="409" spans="2:8" ht="15" thickBot="1" x14ac:dyDescent="0.35">
      <c r="B409" t="s">
        <v>349</v>
      </c>
      <c r="C409">
        <v>2</v>
      </c>
      <c r="D409">
        <v>2</v>
      </c>
      <c r="E409" t="str">
        <f t="shared" si="7"/>
        <v>1</v>
      </c>
      <c r="F409" t="s">
        <v>359</v>
      </c>
      <c r="G409">
        <v>2025</v>
      </c>
      <c r="H409" s="248">
        <v>3.5000000000000003E-2</v>
      </c>
    </row>
    <row r="410" spans="2:8" ht="15" thickBot="1" x14ac:dyDescent="0.35">
      <c r="B410" t="s">
        <v>349</v>
      </c>
      <c r="C410">
        <v>1</v>
      </c>
      <c r="D410">
        <v>1</v>
      </c>
      <c r="E410" t="str">
        <f t="shared" si="7"/>
        <v>0</v>
      </c>
      <c r="F410" t="s">
        <v>359</v>
      </c>
      <c r="G410">
        <v>2025</v>
      </c>
      <c r="H410" s="240">
        <v>3.3500000000000002E-2</v>
      </c>
    </row>
    <row r="411" spans="2:8" ht="15" thickBot="1" x14ac:dyDescent="0.35">
      <c r="B411" t="s">
        <v>349</v>
      </c>
      <c r="C411">
        <v>1</v>
      </c>
      <c r="D411">
        <v>1</v>
      </c>
      <c r="E411" t="str">
        <f t="shared" si="7"/>
        <v>0</v>
      </c>
      <c r="F411" t="s">
        <v>359</v>
      </c>
      <c r="G411">
        <v>2025</v>
      </c>
      <c r="H411" s="240">
        <v>3.3300000000000003E-2</v>
      </c>
    </row>
    <row r="412" spans="2:8" ht="15" thickBot="1" x14ac:dyDescent="0.35">
      <c r="B412" t="s">
        <v>349</v>
      </c>
      <c r="C412">
        <v>1</v>
      </c>
      <c r="D412">
        <v>2</v>
      </c>
      <c r="E412" t="str">
        <f t="shared" si="7"/>
        <v>1</v>
      </c>
      <c r="F412" t="s">
        <v>359</v>
      </c>
      <c r="G412">
        <v>2025</v>
      </c>
      <c r="H412" s="240">
        <v>3.3300000000000003E-2</v>
      </c>
    </row>
    <row r="413" spans="2:8" ht="15" thickBot="1" x14ac:dyDescent="0.35">
      <c r="B413" t="s">
        <v>349</v>
      </c>
      <c r="C413">
        <v>1</v>
      </c>
      <c r="D413">
        <v>1</v>
      </c>
      <c r="E413" t="str">
        <f t="shared" si="7"/>
        <v>0</v>
      </c>
      <c r="F413" t="s">
        <v>359</v>
      </c>
      <c r="G413">
        <v>2025</v>
      </c>
      <c r="H413" s="240">
        <v>3.3300000000000003E-2</v>
      </c>
    </row>
    <row r="414" spans="2:8" ht="15" thickBot="1" x14ac:dyDescent="0.35">
      <c r="B414" t="s">
        <v>349</v>
      </c>
      <c r="C414">
        <v>1</v>
      </c>
      <c r="D414">
        <v>1</v>
      </c>
      <c r="E414" t="str">
        <f t="shared" si="7"/>
        <v>0</v>
      </c>
      <c r="F414" t="s">
        <v>359</v>
      </c>
      <c r="G414">
        <v>2025</v>
      </c>
      <c r="H414" s="240">
        <v>3.3300000000000003E-2</v>
      </c>
    </row>
    <row r="415" spans="2:8" ht="15" thickBot="1" x14ac:dyDescent="0.35">
      <c r="B415" t="s">
        <v>349</v>
      </c>
      <c r="C415">
        <v>1</v>
      </c>
      <c r="D415">
        <v>1</v>
      </c>
      <c r="E415" t="str">
        <f t="shared" si="7"/>
        <v>0</v>
      </c>
      <c r="F415" t="s">
        <v>359</v>
      </c>
      <c r="G415">
        <v>2025</v>
      </c>
      <c r="H415" s="240">
        <v>3.3300000000000003E-2</v>
      </c>
    </row>
    <row r="416" spans="2:8" x14ac:dyDescent="0.3">
      <c r="B416" t="s">
        <v>349</v>
      </c>
      <c r="C416" cm="1">
        <f t="array" ref="C416:C474">'MTTO (2)'!D9:D67</f>
        <v>1</v>
      </c>
      <c r="D416" cm="1">
        <f t="array" ref="D416:D474">'MTTO (2)'!L9:L67</f>
        <v>1</v>
      </c>
      <c r="E416" t="str">
        <f t="shared" si="7"/>
        <v>0</v>
      </c>
      <c r="F416" t="s">
        <v>360</v>
      </c>
      <c r="G416">
        <v>2025</v>
      </c>
      <c r="H416" s="227">
        <v>0.02</v>
      </c>
    </row>
    <row r="417" spans="2:8" ht="15" thickBot="1" x14ac:dyDescent="0.35">
      <c r="B417" t="s">
        <v>349</v>
      </c>
      <c r="C417">
        <v>1</v>
      </c>
      <c r="D417">
        <v>1</v>
      </c>
      <c r="E417" t="str">
        <f t="shared" si="7"/>
        <v>0</v>
      </c>
      <c r="F417" t="s">
        <v>360</v>
      </c>
      <c r="G417">
        <v>2025</v>
      </c>
      <c r="H417" s="228">
        <v>0.02</v>
      </c>
    </row>
    <row r="418" spans="2:8" x14ac:dyDescent="0.3">
      <c r="B418" t="s">
        <v>349</v>
      </c>
      <c r="C418">
        <v>1</v>
      </c>
      <c r="D418">
        <v>1</v>
      </c>
      <c r="E418" t="str">
        <f t="shared" si="7"/>
        <v>0</v>
      </c>
      <c r="F418" t="s">
        <v>360</v>
      </c>
      <c r="G418">
        <v>2025</v>
      </c>
      <c r="H418" s="237">
        <v>2.3300000000000001E-2</v>
      </c>
    </row>
    <row r="419" spans="2:8" x14ac:dyDescent="0.3">
      <c r="B419" t="s">
        <v>349</v>
      </c>
      <c r="C419">
        <v>1</v>
      </c>
      <c r="D419">
        <v>1</v>
      </c>
      <c r="E419" t="str">
        <f t="shared" si="7"/>
        <v>0</v>
      </c>
      <c r="F419" t="s">
        <v>360</v>
      </c>
      <c r="G419">
        <v>2025</v>
      </c>
      <c r="H419" s="237">
        <v>2.3300000000000001E-2</v>
      </c>
    </row>
    <row r="420" spans="2:8" ht="15" thickBot="1" x14ac:dyDescent="0.35">
      <c r="B420" t="s">
        <v>349</v>
      </c>
      <c r="C420">
        <v>1</v>
      </c>
      <c r="D420">
        <v>1</v>
      </c>
      <c r="E420" t="str">
        <f t="shared" si="7"/>
        <v>0</v>
      </c>
      <c r="F420" t="s">
        <v>361</v>
      </c>
      <c r="G420">
        <v>2025</v>
      </c>
      <c r="H420" s="237">
        <v>2.3300000000000001E-2</v>
      </c>
    </row>
    <row r="421" spans="2:8" ht="15" thickBot="1" x14ac:dyDescent="0.35">
      <c r="B421" t="s">
        <v>349</v>
      </c>
      <c r="C421">
        <v>1</v>
      </c>
      <c r="D421">
        <v>1</v>
      </c>
      <c r="E421" t="str">
        <f t="shared" si="7"/>
        <v>0</v>
      </c>
      <c r="F421" t="s">
        <v>361</v>
      </c>
      <c r="G421">
        <v>2025</v>
      </c>
      <c r="H421" s="231">
        <v>0.02</v>
      </c>
    </row>
    <row r="422" spans="2:8" ht="15" thickBot="1" x14ac:dyDescent="0.35">
      <c r="B422" t="s">
        <v>349</v>
      </c>
      <c r="C422">
        <v>1</v>
      </c>
      <c r="D422">
        <v>1</v>
      </c>
      <c r="E422" t="str">
        <f t="shared" si="7"/>
        <v>0</v>
      </c>
      <c r="F422" t="s">
        <v>361</v>
      </c>
      <c r="G422">
        <v>2025</v>
      </c>
      <c r="H422" s="231">
        <v>0.02</v>
      </c>
    </row>
    <row r="423" spans="2:8" ht="15" thickBot="1" x14ac:dyDescent="0.35">
      <c r="B423" t="s">
        <v>349</v>
      </c>
      <c r="C423">
        <v>1</v>
      </c>
      <c r="D423">
        <v>1</v>
      </c>
      <c r="E423" t="str">
        <f t="shared" si="7"/>
        <v>0</v>
      </c>
      <c r="F423" t="s">
        <v>361</v>
      </c>
      <c r="G423">
        <v>2025</v>
      </c>
      <c r="H423" s="227">
        <v>0.01</v>
      </c>
    </row>
    <row r="424" spans="2:8" ht="15" thickBot="1" x14ac:dyDescent="0.35">
      <c r="B424" t="s">
        <v>349</v>
      </c>
      <c r="C424">
        <v>1</v>
      </c>
      <c r="D424">
        <v>1</v>
      </c>
      <c r="E424" t="str">
        <f t="shared" si="7"/>
        <v>0</v>
      </c>
      <c r="F424" t="s">
        <v>361</v>
      </c>
      <c r="G424">
        <v>2025</v>
      </c>
      <c r="H424" s="227">
        <v>0.01</v>
      </c>
    </row>
    <row r="425" spans="2:8" ht="15" thickBot="1" x14ac:dyDescent="0.35">
      <c r="B425" t="s">
        <v>349</v>
      </c>
      <c r="C425">
        <v>1</v>
      </c>
      <c r="D425">
        <v>1</v>
      </c>
      <c r="E425" t="str">
        <f t="shared" si="7"/>
        <v>0</v>
      </c>
      <c r="F425" t="s">
        <v>361</v>
      </c>
      <c r="G425">
        <v>2025</v>
      </c>
      <c r="H425" s="227">
        <v>0.01</v>
      </c>
    </row>
    <row r="426" spans="2:8" ht="15" thickBot="1" x14ac:dyDescent="0.35">
      <c r="B426" t="s">
        <v>349</v>
      </c>
      <c r="C426">
        <v>1</v>
      </c>
      <c r="D426">
        <v>1</v>
      </c>
      <c r="E426" t="str">
        <f t="shared" si="7"/>
        <v>0</v>
      </c>
      <c r="F426" t="s">
        <v>361</v>
      </c>
      <c r="G426">
        <v>2025</v>
      </c>
      <c r="H426" s="227">
        <v>0.01</v>
      </c>
    </row>
    <row r="427" spans="2:8" ht="15" thickBot="1" x14ac:dyDescent="0.35">
      <c r="B427" t="s">
        <v>349</v>
      </c>
      <c r="C427">
        <v>1</v>
      </c>
      <c r="D427">
        <v>1</v>
      </c>
      <c r="E427" t="str">
        <f t="shared" si="7"/>
        <v>0</v>
      </c>
      <c r="F427" t="s">
        <v>361</v>
      </c>
      <c r="G427">
        <v>2025</v>
      </c>
      <c r="H427" s="227">
        <v>0.01</v>
      </c>
    </row>
    <row r="428" spans="2:8" ht="15" thickBot="1" x14ac:dyDescent="0.35">
      <c r="B428" t="s">
        <v>349</v>
      </c>
      <c r="C428">
        <v>1</v>
      </c>
      <c r="D428">
        <v>1</v>
      </c>
      <c r="E428" t="str">
        <f t="shared" si="7"/>
        <v>0</v>
      </c>
      <c r="F428" t="s">
        <v>361</v>
      </c>
      <c r="G428">
        <v>2025</v>
      </c>
      <c r="H428" s="227">
        <v>0.01</v>
      </c>
    </row>
    <row r="429" spans="2:8" ht="15" thickBot="1" x14ac:dyDescent="0.35">
      <c r="B429" t="s">
        <v>349</v>
      </c>
      <c r="C429">
        <v>1</v>
      </c>
      <c r="D429">
        <v>1</v>
      </c>
      <c r="E429" t="str">
        <f t="shared" si="7"/>
        <v>0</v>
      </c>
      <c r="F429" t="s">
        <v>361</v>
      </c>
      <c r="G429">
        <v>2025</v>
      </c>
      <c r="H429" s="227">
        <v>0.01</v>
      </c>
    </row>
    <row r="430" spans="2:8" ht="15" thickBot="1" x14ac:dyDescent="0.35">
      <c r="B430" t="s">
        <v>349</v>
      </c>
      <c r="C430">
        <v>1</v>
      </c>
      <c r="D430">
        <v>1</v>
      </c>
      <c r="E430" t="str">
        <f t="shared" si="7"/>
        <v>0</v>
      </c>
      <c r="F430" t="s">
        <v>361</v>
      </c>
      <c r="G430">
        <v>2025</v>
      </c>
      <c r="H430" s="227">
        <v>0.01</v>
      </c>
    </row>
    <row r="431" spans="2:8" ht="15" thickBot="1" x14ac:dyDescent="0.35">
      <c r="B431" t="s">
        <v>349</v>
      </c>
      <c r="C431">
        <v>1</v>
      </c>
      <c r="D431">
        <v>1</v>
      </c>
      <c r="E431" t="str">
        <f t="shared" si="7"/>
        <v>0</v>
      </c>
      <c r="F431" t="s">
        <v>361</v>
      </c>
      <c r="G431">
        <v>2025</v>
      </c>
      <c r="H431" s="227">
        <v>0.01</v>
      </c>
    </row>
    <row r="432" spans="2:8" x14ac:dyDescent="0.3">
      <c r="B432" t="s">
        <v>349</v>
      </c>
      <c r="C432">
        <v>1</v>
      </c>
      <c r="D432">
        <v>1</v>
      </c>
      <c r="E432" t="str">
        <f t="shared" si="7"/>
        <v>0</v>
      </c>
      <c r="F432" t="s">
        <v>361</v>
      </c>
      <c r="G432">
        <v>2025</v>
      </c>
      <c r="H432" s="227">
        <v>0.01</v>
      </c>
    </row>
    <row r="433" spans="2:8" x14ac:dyDescent="0.3">
      <c r="B433" t="s">
        <v>349</v>
      </c>
      <c r="C433">
        <v>1</v>
      </c>
      <c r="D433">
        <v>0</v>
      </c>
      <c r="E433" t="str">
        <f t="shared" si="7"/>
        <v>1</v>
      </c>
      <c r="F433" t="s">
        <v>361</v>
      </c>
      <c r="G433">
        <v>2025</v>
      </c>
      <c r="H433" s="238">
        <v>1.4E-2</v>
      </c>
    </row>
    <row r="434" spans="2:8" x14ac:dyDescent="0.3">
      <c r="B434" t="s">
        <v>349</v>
      </c>
      <c r="C434">
        <v>1</v>
      </c>
      <c r="D434">
        <v>0</v>
      </c>
      <c r="E434" t="str">
        <f t="shared" si="7"/>
        <v>1</v>
      </c>
      <c r="F434" t="s">
        <v>361</v>
      </c>
      <c r="G434">
        <v>2025</v>
      </c>
      <c r="H434" s="238">
        <v>1.4E-2</v>
      </c>
    </row>
    <row r="435" spans="2:8" x14ac:dyDescent="0.3">
      <c r="B435" t="s">
        <v>349</v>
      </c>
      <c r="C435">
        <v>1</v>
      </c>
      <c r="D435">
        <v>0</v>
      </c>
      <c r="E435" t="str">
        <f t="shared" si="7"/>
        <v>1</v>
      </c>
      <c r="F435" t="s">
        <v>361</v>
      </c>
      <c r="G435">
        <v>2025</v>
      </c>
      <c r="H435" s="238">
        <v>1.4E-2</v>
      </c>
    </row>
    <row r="436" spans="2:8" x14ac:dyDescent="0.3">
      <c r="B436" t="s">
        <v>349</v>
      </c>
      <c r="C436">
        <v>2</v>
      </c>
      <c r="D436">
        <v>0</v>
      </c>
      <c r="E436" t="str">
        <f t="shared" si="7"/>
        <v>1</v>
      </c>
      <c r="F436" t="s">
        <v>361</v>
      </c>
      <c r="G436">
        <v>2025</v>
      </c>
      <c r="H436" s="238">
        <v>1.4E-2</v>
      </c>
    </row>
    <row r="437" spans="2:8" x14ac:dyDescent="0.3">
      <c r="B437" t="s">
        <v>349</v>
      </c>
      <c r="C437">
        <v>2</v>
      </c>
      <c r="D437">
        <v>0</v>
      </c>
      <c r="E437" t="str">
        <f t="shared" si="7"/>
        <v>1</v>
      </c>
      <c r="F437" t="s">
        <v>361</v>
      </c>
      <c r="G437">
        <v>2025</v>
      </c>
      <c r="H437" s="238">
        <v>1.4E-2</v>
      </c>
    </row>
    <row r="438" spans="2:8" x14ac:dyDescent="0.3">
      <c r="B438" t="s">
        <v>349</v>
      </c>
      <c r="C438">
        <v>2</v>
      </c>
      <c r="D438">
        <v>0</v>
      </c>
      <c r="E438" t="str">
        <f t="shared" si="7"/>
        <v>1</v>
      </c>
      <c r="F438" t="s">
        <v>361</v>
      </c>
      <c r="G438">
        <v>2025</v>
      </c>
      <c r="H438" s="238">
        <v>6.6600000000000001E-3</v>
      </c>
    </row>
    <row r="439" spans="2:8" x14ac:dyDescent="0.3">
      <c r="B439" t="s">
        <v>349</v>
      </c>
      <c r="C439">
        <v>2</v>
      </c>
      <c r="D439">
        <v>0</v>
      </c>
      <c r="E439" t="str">
        <f t="shared" si="7"/>
        <v>1</v>
      </c>
      <c r="F439" t="s">
        <v>361</v>
      </c>
      <c r="G439">
        <v>2025</v>
      </c>
      <c r="H439" s="238">
        <v>6.6600000000000001E-3</v>
      </c>
    </row>
    <row r="440" spans="2:8" ht="15" thickBot="1" x14ac:dyDescent="0.35">
      <c r="B440" t="s">
        <v>349</v>
      </c>
      <c r="C440">
        <v>1</v>
      </c>
      <c r="D440">
        <v>0</v>
      </c>
      <c r="E440" t="str">
        <f t="shared" si="7"/>
        <v>1</v>
      </c>
      <c r="F440" t="s">
        <v>361</v>
      </c>
      <c r="G440">
        <v>2025</v>
      </c>
      <c r="H440" s="238">
        <v>6.6600000000000001E-3</v>
      </c>
    </row>
    <row r="441" spans="2:8" ht="15" thickBot="1" x14ac:dyDescent="0.35">
      <c r="B441" t="s">
        <v>349</v>
      </c>
      <c r="C441">
        <v>1</v>
      </c>
      <c r="D441">
        <v>1</v>
      </c>
      <c r="E441" t="str">
        <f t="shared" si="7"/>
        <v>0</v>
      </c>
      <c r="F441" t="s">
        <v>361</v>
      </c>
      <c r="G441">
        <v>2025</v>
      </c>
      <c r="H441" s="236">
        <v>0.01</v>
      </c>
    </row>
    <row r="442" spans="2:8" ht="15" thickBot="1" x14ac:dyDescent="0.35">
      <c r="B442" t="s">
        <v>349</v>
      </c>
      <c r="C442">
        <v>1</v>
      </c>
      <c r="D442">
        <v>1</v>
      </c>
      <c r="E442" t="str">
        <f t="shared" si="7"/>
        <v>0</v>
      </c>
      <c r="F442" t="s">
        <v>361</v>
      </c>
      <c r="G442">
        <v>2025</v>
      </c>
      <c r="H442" s="236">
        <v>0.01</v>
      </c>
    </row>
    <row r="443" spans="2:8" ht="15" thickBot="1" x14ac:dyDescent="0.35">
      <c r="B443" t="s">
        <v>349</v>
      </c>
      <c r="C443">
        <v>1</v>
      </c>
      <c r="D443">
        <v>1</v>
      </c>
      <c r="E443" t="str">
        <f t="shared" si="7"/>
        <v>0</v>
      </c>
      <c r="F443" t="s">
        <v>361</v>
      </c>
      <c r="G443">
        <v>2025</v>
      </c>
      <c r="H443" s="236">
        <v>0.01</v>
      </c>
    </row>
    <row r="444" spans="2:8" x14ac:dyDescent="0.3">
      <c r="B444" t="s">
        <v>349</v>
      </c>
      <c r="C444">
        <v>0</v>
      </c>
      <c r="D444">
        <v>0</v>
      </c>
      <c r="E444" t="str">
        <f t="shared" si="7"/>
        <v>1</v>
      </c>
      <c r="F444" t="s">
        <v>361</v>
      </c>
      <c r="G444">
        <v>2025</v>
      </c>
      <c r="H444" s="236">
        <v>0.01</v>
      </c>
    </row>
    <row r="445" spans="2:8" ht="15" thickBot="1" x14ac:dyDescent="0.35">
      <c r="B445" t="s">
        <v>349</v>
      </c>
      <c r="C445">
        <v>1</v>
      </c>
      <c r="D445">
        <v>0</v>
      </c>
      <c r="E445" t="str">
        <f t="shared" si="7"/>
        <v>1</v>
      </c>
      <c r="F445" t="s">
        <v>361</v>
      </c>
      <c r="G445">
        <v>2025</v>
      </c>
      <c r="H445" s="226">
        <v>0.01</v>
      </c>
    </row>
    <row r="446" spans="2:8" ht="15" thickBot="1" x14ac:dyDescent="0.35">
      <c r="B446" t="s">
        <v>349</v>
      </c>
      <c r="C446">
        <v>0</v>
      </c>
      <c r="D446">
        <v>1</v>
      </c>
      <c r="E446" t="str">
        <f t="shared" si="7"/>
        <v>0</v>
      </c>
      <c r="F446" t="s">
        <v>361</v>
      </c>
      <c r="G446">
        <v>2025</v>
      </c>
      <c r="H446" s="240">
        <v>8.7500000000000008E-3</v>
      </c>
    </row>
    <row r="447" spans="2:8" ht="15" thickBot="1" x14ac:dyDescent="0.35">
      <c r="B447" t="s">
        <v>349</v>
      </c>
      <c r="C447">
        <v>1</v>
      </c>
      <c r="D447">
        <v>1</v>
      </c>
      <c r="E447" t="str">
        <f t="shared" si="7"/>
        <v>0</v>
      </c>
      <c r="F447" t="s">
        <v>361</v>
      </c>
      <c r="G447">
        <v>2025</v>
      </c>
      <c r="H447" s="240">
        <v>8.7500000000000008E-3</v>
      </c>
    </row>
    <row r="448" spans="2:8" ht="15" thickBot="1" x14ac:dyDescent="0.35">
      <c r="B448" t="s">
        <v>349</v>
      </c>
      <c r="C448">
        <v>0</v>
      </c>
      <c r="D448">
        <v>1</v>
      </c>
      <c r="E448" t="str">
        <f t="shared" si="7"/>
        <v>0</v>
      </c>
      <c r="F448" t="s">
        <v>361</v>
      </c>
      <c r="G448">
        <v>2025</v>
      </c>
      <c r="H448" s="240">
        <v>8.7500000000000008E-3</v>
      </c>
    </row>
    <row r="449" spans="2:8" ht="15" thickBot="1" x14ac:dyDescent="0.35">
      <c r="B449" t="s">
        <v>349</v>
      </c>
      <c r="C449">
        <v>1</v>
      </c>
      <c r="D449">
        <v>0</v>
      </c>
      <c r="E449" t="str">
        <f t="shared" si="7"/>
        <v>1</v>
      </c>
      <c r="F449" t="s">
        <v>361</v>
      </c>
      <c r="G449">
        <v>2025</v>
      </c>
      <c r="H449" s="240">
        <v>8.7500000000000008E-3</v>
      </c>
    </row>
    <row r="450" spans="2:8" ht="15" thickBot="1" x14ac:dyDescent="0.35">
      <c r="B450" t="s">
        <v>349</v>
      </c>
      <c r="C450">
        <v>1</v>
      </c>
      <c r="D450">
        <v>1</v>
      </c>
      <c r="E450" t="str">
        <f t="shared" si="7"/>
        <v>0</v>
      </c>
      <c r="F450" t="s">
        <v>361</v>
      </c>
      <c r="G450">
        <v>2025</v>
      </c>
      <c r="H450" s="240">
        <v>8.7500000000000008E-3</v>
      </c>
    </row>
    <row r="451" spans="2:8" ht="15" thickBot="1" x14ac:dyDescent="0.35">
      <c r="B451" t="s">
        <v>349</v>
      </c>
      <c r="C451">
        <v>0</v>
      </c>
      <c r="D451">
        <v>1</v>
      </c>
      <c r="E451" t="str">
        <f t="shared" si="7"/>
        <v>0</v>
      </c>
      <c r="F451" t="s">
        <v>361</v>
      </c>
      <c r="G451">
        <v>2025</v>
      </c>
      <c r="H451" s="240">
        <v>8.7500000000000008E-3</v>
      </c>
    </row>
    <row r="452" spans="2:8" ht="15" thickBot="1" x14ac:dyDescent="0.35">
      <c r="B452" t="s">
        <v>349</v>
      </c>
      <c r="C452">
        <v>1</v>
      </c>
      <c r="D452">
        <v>1</v>
      </c>
      <c r="E452" t="str">
        <f t="shared" si="7"/>
        <v>0</v>
      </c>
      <c r="F452" t="s">
        <v>361</v>
      </c>
      <c r="G452">
        <v>2025</v>
      </c>
      <c r="H452" s="240">
        <v>8.7500000000000008E-3</v>
      </c>
    </row>
    <row r="453" spans="2:8" ht="15" thickBot="1" x14ac:dyDescent="0.35">
      <c r="B453" t="s">
        <v>349</v>
      </c>
      <c r="C453">
        <v>1</v>
      </c>
      <c r="D453">
        <v>1</v>
      </c>
      <c r="E453" t="str">
        <f t="shared" si="7"/>
        <v>0</v>
      </c>
      <c r="F453" t="s">
        <v>361</v>
      </c>
      <c r="G453">
        <v>2025</v>
      </c>
      <c r="H453" s="240">
        <v>8.7500000000000008E-3</v>
      </c>
    </row>
    <row r="454" spans="2:8" ht="15" thickBot="1" x14ac:dyDescent="0.35">
      <c r="B454" t="s">
        <v>349</v>
      </c>
      <c r="C454">
        <v>2</v>
      </c>
      <c r="D454">
        <v>0</v>
      </c>
      <c r="E454" t="str">
        <f t="shared" si="7"/>
        <v>1</v>
      </c>
      <c r="F454" t="s">
        <v>361</v>
      </c>
      <c r="G454">
        <v>2025</v>
      </c>
      <c r="H454" s="240">
        <v>1.4E-2</v>
      </c>
    </row>
    <row r="455" spans="2:8" ht="15" thickBot="1" x14ac:dyDescent="0.35">
      <c r="B455" t="s">
        <v>349</v>
      </c>
      <c r="C455">
        <v>2</v>
      </c>
      <c r="D455">
        <v>0</v>
      </c>
      <c r="E455" t="str">
        <f t="shared" si="7"/>
        <v>1</v>
      </c>
      <c r="F455" t="s">
        <v>361</v>
      </c>
      <c r="G455">
        <v>2025</v>
      </c>
      <c r="H455" s="240">
        <v>1.4E-2</v>
      </c>
    </row>
    <row r="456" spans="2:8" ht="15" thickBot="1" x14ac:dyDescent="0.35">
      <c r="B456" t="s">
        <v>349</v>
      </c>
      <c r="C456">
        <v>2</v>
      </c>
      <c r="D456">
        <v>0</v>
      </c>
      <c r="E456" t="str">
        <f t="shared" si="7"/>
        <v>1</v>
      </c>
      <c r="F456" t="s">
        <v>361</v>
      </c>
      <c r="G456">
        <v>2025</v>
      </c>
      <c r="H456" s="240">
        <v>1.4E-2</v>
      </c>
    </row>
    <row r="457" spans="2:8" ht="15" thickBot="1" x14ac:dyDescent="0.35">
      <c r="B457" t="s">
        <v>349</v>
      </c>
      <c r="C457">
        <v>1</v>
      </c>
      <c r="D457">
        <v>0</v>
      </c>
      <c r="E457" t="str">
        <f t="shared" si="7"/>
        <v>1</v>
      </c>
      <c r="F457" t="s">
        <v>361</v>
      </c>
      <c r="G457">
        <v>2025</v>
      </c>
      <c r="H457" s="240">
        <v>1.4E-2</v>
      </c>
    </row>
    <row r="458" spans="2:8" ht="15" thickBot="1" x14ac:dyDescent="0.35">
      <c r="B458" t="s">
        <v>349</v>
      </c>
      <c r="C458">
        <v>1</v>
      </c>
      <c r="D458">
        <v>0</v>
      </c>
      <c r="E458" t="str">
        <f t="shared" si="7"/>
        <v>1</v>
      </c>
      <c r="F458" t="s">
        <v>361</v>
      </c>
      <c r="G458">
        <v>2025</v>
      </c>
      <c r="H458" s="240">
        <v>1.4E-2</v>
      </c>
    </row>
    <row r="459" spans="2:8" ht="15" thickBot="1" x14ac:dyDescent="0.35">
      <c r="B459" t="s">
        <v>349</v>
      </c>
      <c r="C459">
        <v>1</v>
      </c>
      <c r="D459">
        <v>0</v>
      </c>
      <c r="E459" t="str">
        <f t="shared" si="7"/>
        <v>1</v>
      </c>
      <c r="F459" t="s">
        <v>361</v>
      </c>
      <c r="G459">
        <v>2025</v>
      </c>
      <c r="H459" s="227">
        <v>0.05</v>
      </c>
    </row>
    <row r="460" spans="2:8" ht="15" thickBot="1" x14ac:dyDescent="0.35">
      <c r="B460" t="s">
        <v>349</v>
      </c>
      <c r="C460">
        <v>1</v>
      </c>
      <c r="D460">
        <v>0</v>
      </c>
      <c r="E460" t="str">
        <f t="shared" si="7"/>
        <v>1</v>
      </c>
      <c r="F460" t="s">
        <v>361</v>
      </c>
      <c r="G460">
        <v>2025</v>
      </c>
      <c r="H460" s="248">
        <v>2.3300000000000001E-2</v>
      </c>
    </row>
    <row r="461" spans="2:8" ht="15" thickBot="1" x14ac:dyDescent="0.35">
      <c r="B461" t="s">
        <v>349</v>
      </c>
      <c r="C461">
        <v>1</v>
      </c>
      <c r="D461">
        <v>0</v>
      </c>
      <c r="E461" t="str">
        <f t="shared" si="7"/>
        <v>1</v>
      </c>
      <c r="F461" t="s">
        <v>361</v>
      </c>
      <c r="G461">
        <v>2025</v>
      </c>
      <c r="H461" s="248">
        <v>2.3300000000000001E-2</v>
      </c>
    </row>
    <row r="462" spans="2:8" ht="15" thickBot="1" x14ac:dyDescent="0.35">
      <c r="B462" t="s">
        <v>349</v>
      </c>
      <c r="C462">
        <v>1</v>
      </c>
      <c r="D462">
        <v>0</v>
      </c>
      <c r="E462" t="str">
        <f t="shared" si="7"/>
        <v>1</v>
      </c>
      <c r="F462" t="s">
        <v>361</v>
      </c>
      <c r="G462">
        <v>2025</v>
      </c>
      <c r="H462" s="240">
        <v>2.3300000000000001E-2</v>
      </c>
    </row>
    <row r="463" spans="2:8" x14ac:dyDescent="0.3">
      <c r="B463" t="s">
        <v>349</v>
      </c>
      <c r="C463">
        <v>2</v>
      </c>
      <c r="D463">
        <v>1</v>
      </c>
      <c r="E463" t="str">
        <f t="shared" si="7"/>
        <v>0</v>
      </c>
      <c r="F463" t="s">
        <v>361</v>
      </c>
      <c r="G463">
        <v>2025</v>
      </c>
      <c r="H463" s="248">
        <v>3.5000000000000003E-2</v>
      </c>
    </row>
    <row r="464" spans="2:8" ht="15" thickBot="1" x14ac:dyDescent="0.35">
      <c r="B464" t="s">
        <v>349</v>
      </c>
      <c r="C464">
        <v>2</v>
      </c>
      <c r="D464">
        <v>1</v>
      </c>
      <c r="E464" t="str">
        <f t="shared" si="7"/>
        <v>0</v>
      </c>
      <c r="F464" t="s">
        <v>361</v>
      </c>
      <c r="G464">
        <v>2025</v>
      </c>
      <c r="H464" s="249">
        <v>3.5000000000000003E-2</v>
      </c>
    </row>
    <row r="465" spans="2:8" ht="15" thickBot="1" x14ac:dyDescent="0.35">
      <c r="B465" t="s">
        <v>349</v>
      </c>
      <c r="C465">
        <v>1</v>
      </c>
      <c r="D465">
        <v>0</v>
      </c>
      <c r="E465" t="str">
        <f t="shared" si="7"/>
        <v>1</v>
      </c>
      <c r="F465" t="s">
        <v>361</v>
      </c>
      <c r="G465">
        <v>2025</v>
      </c>
      <c r="H465" s="248">
        <v>5.0000000000000001E-3</v>
      </c>
    </row>
    <row r="466" spans="2:8" ht="15" thickBot="1" x14ac:dyDescent="0.35">
      <c r="B466" t="s">
        <v>349</v>
      </c>
      <c r="C466">
        <v>2</v>
      </c>
      <c r="D466">
        <v>0</v>
      </c>
      <c r="E466" t="str">
        <f t="shared" si="7"/>
        <v>1</v>
      </c>
      <c r="F466" t="s">
        <v>361</v>
      </c>
      <c r="G466">
        <v>2025</v>
      </c>
      <c r="H466" s="248">
        <v>5.0000000000000001E-3</v>
      </c>
    </row>
    <row r="467" spans="2:8" ht="15" thickBot="1" x14ac:dyDescent="0.35">
      <c r="B467" t="s">
        <v>349</v>
      </c>
      <c r="C467">
        <v>2</v>
      </c>
      <c r="D467">
        <v>0</v>
      </c>
      <c r="E467" t="str">
        <f t="shared" si="7"/>
        <v>1</v>
      </c>
      <c r="F467" t="s">
        <v>361</v>
      </c>
      <c r="G467">
        <v>2025</v>
      </c>
      <c r="H467" s="248">
        <v>3.5000000000000003E-2</v>
      </c>
    </row>
    <row r="468" spans="2:8" ht="15" thickBot="1" x14ac:dyDescent="0.35">
      <c r="B468" t="s">
        <v>349</v>
      </c>
      <c r="C468">
        <v>2</v>
      </c>
      <c r="D468">
        <v>0</v>
      </c>
      <c r="E468" t="str">
        <f t="shared" si="7"/>
        <v>1</v>
      </c>
      <c r="F468" t="s">
        <v>361</v>
      </c>
      <c r="G468">
        <v>2025</v>
      </c>
      <c r="H468" s="248">
        <v>3.5000000000000003E-2</v>
      </c>
    </row>
    <row r="469" spans="2:8" ht="15" thickBot="1" x14ac:dyDescent="0.35">
      <c r="B469" t="s">
        <v>349</v>
      </c>
      <c r="C469">
        <v>1</v>
      </c>
      <c r="D469">
        <v>0</v>
      </c>
      <c r="E469" t="str">
        <f t="shared" ref="E469:E532" si="8">IF(D469=1,"0","1")</f>
        <v>1</v>
      </c>
      <c r="F469" t="s">
        <v>361</v>
      </c>
      <c r="G469">
        <v>2025</v>
      </c>
      <c r="H469" s="240">
        <v>3.3500000000000002E-2</v>
      </c>
    </row>
    <row r="470" spans="2:8" ht="15" thickBot="1" x14ac:dyDescent="0.35">
      <c r="B470" t="s">
        <v>349</v>
      </c>
      <c r="C470">
        <v>1</v>
      </c>
      <c r="D470">
        <v>0</v>
      </c>
      <c r="E470" t="str">
        <f t="shared" si="8"/>
        <v>1</v>
      </c>
      <c r="F470" t="s">
        <v>361</v>
      </c>
      <c r="G470">
        <v>2025</v>
      </c>
      <c r="H470" s="240">
        <v>3.3300000000000003E-2</v>
      </c>
    </row>
    <row r="471" spans="2:8" ht="15" thickBot="1" x14ac:dyDescent="0.35">
      <c r="B471" t="s">
        <v>349</v>
      </c>
      <c r="C471">
        <v>1</v>
      </c>
      <c r="D471">
        <v>0</v>
      </c>
      <c r="E471" t="str">
        <f t="shared" si="8"/>
        <v>1</v>
      </c>
      <c r="F471" t="s">
        <v>361</v>
      </c>
      <c r="G471">
        <v>2025</v>
      </c>
      <c r="H471" s="240">
        <v>3.3300000000000003E-2</v>
      </c>
    </row>
    <row r="472" spans="2:8" ht="15" thickBot="1" x14ac:dyDescent="0.35">
      <c r="B472" t="s">
        <v>349</v>
      </c>
      <c r="C472">
        <v>1</v>
      </c>
      <c r="D472">
        <v>0</v>
      </c>
      <c r="E472" t="str">
        <f t="shared" si="8"/>
        <v>1</v>
      </c>
      <c r="F472" t="s">
        <v>361</v>
      </c>
      <c r="G472">
        <v>2025</v>
      </c>
      <c r="H472" s="240">
        <v>3.3300000000000003E-2</v>
      </c>
    </row>
    <row r="473" spans="2:8" ht="15" thickBot="1" x14ac:dyDescent="0.35">
      <c r="B473" t="s">
        <v>349</v>
      </c>
      <c r="C473">
        <v>1</v>
      </c>
      <c r="D473">
        <v>0</v>
      </c>
      <c r="E473" t="str">
        <f t="shared" si="8"/>
        <v>1</v>
      </c>
      <c r="F473" t="s">
        <v>361</v>
      </c>
      <c r="G473">
        <v>2025</v>
      </c>
      <c r="H473" s="240">
        <v>3.3300000000000003E-2</v>
      </c>
    </row>
    <row r="474" spans="2:8" ht="15" thickBot="1" x14ac:dyDescent="0.35">
      <c r="B474" t="s">
        <v>349</v>
      </c>
      <c r="C474">
        <v>1</v>
      </c>
      <c r="D474">
        <v>0</v>
      </c>
      <c r="E474" t="str">
        <f t="shared" si="8"/>
        <v>1</v>
      </c>
      <c r="F474" t="s">
        <v>361</v>
      </c>
      <c r="G474">
        <v>2025</v>
      </c>
      <c r="H474" s="240">
        <v>3.3300000000000003E-2</v>
      </c>
    </row>
    <row r="475" spans="2:8" x14ac:dyDescent="0.3">
      <c r="B475" t="s">
        <v>349</v>
      </c>
      <c r="C475" cm="1">
        <f t="array" ref="C475:C533">'MTTO (2)'!D9:D67</f>
        <v>1</v>
      </c>
      <c r="D475" cm="1">
        <f t="array" ref="D475:D533">'MTTO (2)'!M9:M67</f>
        <v>1</v>
      </c>
      <c r="E475" t="str">
        <f t="shared" si="8"/>
        <v>0</v>
      </c>
      <c r="F475" t="s">
        <v>362</v>
      </c>
      <c r="G475">
        <v>2025</v>
      </c>
      <c r="H475" s="227">
        <v>0.02</v>
      </c>
    </row>
    <row r="476" spans="2:8" ht="15" thickBot="1" x14ac:dyDescent="0.35">
      <c r="B476" t="s">
        <v>349</v>
      </c>
      <c r="C476">
        <v>1</v>
      </c>
      <c r="D476">
        <v>1</v>
      </c>
      <c r="E476" t="str">
        <f t="shared" si="8"/>
        <v>0</v>
      </c>
      <c r="F476" t="s">
        <v>362</v>
      </c>
      <c r="G476">
        <v>2025</v>
      </c>
      <c r="H476" s="228">
        <v>0.02</v>
      </c>
    </row>
    <row r="477" spans="2:8" x14ac:dyDescent="0.3">
      <c r="B477" t="s">
        <v>349</v>
      </c>
      <c r="C477">
        <v>1</v>
      </c>
      <c r="D477">
        <v>1</v>
      </c>
      <c r="E477" t="str">
        <f t="shared" si="8"/>
        <v>0</v>
      </c>
      <c r="F477" t="s">
        <v>362</v>
      </c>
      <c r="G477">
        <v>2025</v>
      </c>
      <c r="H477" s="237">
        <v>2.3300000000000001E-2</v>
      </c>
    </row>
    <row r="478" spans="2:8" x14ac:dyDescent="0.3">
      <c r="B478" t="s">
        <v>349</v>
      </c>
      <c r="C478">
        <v>1</v>
      </c>
      <c r="D478">
        <v>1</v>
      </c>
      <c r="E478" t="str">
        <f t="shared" si="8"/>
        <v>0</v>
      </c>
      <c r="F478" t="s">
        <v>362</v>
      </c>
      <c r="G478">
        <v>2025</v>
      </c>
      <c r="H478" s="237">
        <v>2.3300000000000001E-2</v>
      </c>
    </row>
    <row r="479" spans="2:8" ht="15" thickBot="1" x14ac:dyDescent="0.35">
      <c r="B479" t="s">
        <v>349</v>
      </c>
      <c r="C479">
        <v>1</v>
      </c>
      <c r="D479">
        <v>1</v>
      </c>
      <c r="E479" t="str">
        <f t="shared" si="8"/>
        <v>0</v>
      </c>
      <c r="F479" t="s">
        <v>362</v>
      </c>
      <c r="G479">
        <v>2025</v>
      </c>
      <c r="H479" s="237">
        <v>2.3300000000000001E-2</v>
      </c>
    </row>
    <row r="480" spans="2:8" ht="15" thickBot="1" x14ac:dyDescent="0.35">
      <c r="B480" t="s">
        <v>349</v>
      </c>
      <c r="C480">
        <v>1</v>
      </c>
      <c r="D480">
        <v>1</v>
      </c>
      <c r="E480" t="str">
        <f t="shared" si="8"/>
        <v>0</v>
      </c>
      <c r="F480" t="s">
        <v>362</v>
      </c>
      <c r="G480">
        <v>2025</v>
      </c>
      <c r="H480" s="231">
        <v>0.02</v>
      </c>
    </row>
    <row r="481" spans="2:8" ht="15" thickBot="1" x14ac:dyDescent="0.35">
      <c r="B481" t="s">
        <v>349</v>
      </c>
      <c r="C481">
        <v>1</v>
      </c>
      <c r="D481">
        <v>1</v>
      </c>
      <c r="E481" t="str">
        <f t="shared" si="8"/>
        <v>0</v>
      </c>
      <c r="F481" t="s">
        <v>362</v>
      </c>
      <c r="G481">
        <v>2025</v>
      </c>
      <c r="H481" s="231">
        <v>0.02</v>
      </c>
    </row>
    <row r="482" spans="2:8" ht="15" thickBot="1" x14ac:dyDescent="0.35">
      <c r="B482" t="s">
        <v>349</v>
      </c>
      <c r="C482">
        <v>1</v>
      </c>
      <c r="D482">
        <v>0</v>
      </c>
      <c r="E482" t="str">
        <f t="shared" si="8"/>
        <v>1</v>
      </c>
      <c r="F482" t="s">
        <v>362</v>
      </c>
      <c r="G482">
        <v>2025</v>
      </c>
      <c r="H482" s="227">
        <v>0.01</v>
      </c>
    </row>
    <row r="483" spans="2:8" ht="15" thickBot="1" x14ac:dyDescent="0.35">
      <c r="B483" t="s">
        <v>349</v>
      </c>
      <c r="C483">
        <v>1</v>
      </c>
      <c r="D483">
        <v>0</v>
      </c>
      <c r="E483" t="str">
        <f t="shared" si="8"/>
        <v>1</v>
      </c>
      <c r="F483" t="s">
        <v>362</v>
      </c>
      <c r="G483">
        <v>2025</v>
      </c>
      <c r="H483" s="227">
        <v>0.01</v>
      </c>
    </row>
    <row r="484" spans="2:8" ht="15" thickBot="1" x14ac:dyDescent="0.35">
      <c r="B484" t="s">
        <v>349</v>
      </c>
      <c r="C484">
        <v>1</v>
      </c>
      <c r="D484">
        <v>0</v>
      </c>
      <c r="E484" t="str">
        <f t="shared" si="8"/>
        <v>1</v>
      </c>
      <c r="F484" t="s">
        <v>362</v>
      </c>
      <c r="G484">
        <v>2025</v>
      </c>
      <c r="H484" s="227">
        <v>0.01</v>
      </c>
    </row>
    <row r="485" spans="2:8" ht="15" thickBot="1" x14ac:dyDescent="0.35">
      <c r="B485" t="s">
        <v>349</v>
      </c>
      <c r="C485">
        <v>1</v>
      </c>
      <c r="D485">
        <v>0</v>
      </c>
      <c r="E485" t="str">
        <f t="shared" si="8"/>
        <v>1</v>
      </c>
      <c r="F485" t="s">
        <v>362</v>
      </c>
      <c r="G485">
        <v>2025</v>
      </c>
      <c r="H485" s="227">
        <v>0.01</v>
      </c>
    </row>
    <row r="486" spans="2:8" ht="15" thickBot="1" x14ac:dyDescent="0.35">
      <c r="B486" t="s">
        <v>349</v>
      </c>
      <c r="C486">
        <v>1</v>
      </c>
      <c r="D486">
        <v>1</v>
      </c>
      <c r="E486" t="str">
        <f t="shared" si="8"/>
        <v>0</v>
      </c>
      <c r="F486" t="s">
        <v>362</v>
      </c>
      <c r="G486">
        <v>2025</v>
      </c>
      <c r="H486" s="227">
        <v>0.01</v>
      </c>
    </row>
    <row r="487" spans="2:8" ht="15" thickBot="1" x14ac:dyDescent="0.35">
      <c r="B487" t="s">
        <v>349</v>
      </c>
      <c r="C487">
        <v>1</v>
      </c>
      <c r="D487">
        <v>0</v>
      </c>
      <c r="E487" t="str">
        <f t="shared" si="8"/>
        <v>1</v>
      </c>
      <c r="F487" t="s">
        <v>362</v>
      </c>
      <c r="G487">
        <v>2025</v>
      </c>
      <c r="H487" s="227">
        <v>0.01</v>
      </c>
    </row>
    <row r="488" spans="2:8" ht="15" thickBot="1" x14ac:dyDescent="0.35">
      <c r="B488" t="s">
        <v>349</v>
      </c>
      <c r="C488">
        <v>1</v>
      </c>
      <c r="D488">
        <v>0</v>
      </c>
      <c r="E488" t="str">
        <f t="shared" si="8"/>
        <v>1</v>
      </c>
      <c r="F488" t="s">
        <v>362</v>
      </c>
      <c r="G488">
        <v>2025</v>
      </c>
      <c r="H488" s="227">
        <v>0.01</v>
      </c>
    </row>
    <row r="489" spans="2:8" ht="15" thickBot="1" x14ac:dyDescent="0.35">
      <c r="B489" t="s">
        <v>349</v>
      </c>
      <c r="C489">
        <v>1</v>
      </c>
      <c r="D489">
        <v>0</v>
      </c>
      <c r="E489" t="str">
        <f t="shared" si="8"/>
        <v>1</v>
      </c>
      <c r="F489" t="s">
        <v>362</v>
      </c>
      <c r="G489">
        <v>2025</v>
      </c>
      <c r="H489" s="227">
        <v>0.01</v>
      </c>
    </row>
    <row r="490" spans="2:8" ht="15" thickBot="1" x14ac:dyDescent="0.35">
      <c r="B490" t="s">
        <v>349</v>
      </c>
      <c r="C490">
        <v>1</v>
      </c>
      <c r="D490">
        <v>0</v>
      </c>
      <c r="E490" t="str">
        <f t="shared" si="8"/>
        <v>1</v>
      </c>
      <c r="F490" t="s">
        <v>362</v>
      </c>
      <c r="G490">
        <v>2025</v>
      </c>
      <c r="H490" s="227">
        <v>0.01</v>
      </c>
    </row>
    <row r="491" spans="2:8" x14ac:dyDescent="0.3">
      <c r="B491" t="s">
        <v>349</v>
      </c>
      <c r="C491">
        <v>1</v>
      </c>
      <c r="D491">
        <v>1</v>
      </c>
      <c r="E491" t="str">
        <f t="shared" si="8"/>
        <v>0</v>
      </c>
      <c r="F491" t="s">
        <v>362</v>
      </c>
      <c r="G491">
        <v>2025</v>
      </c>
      <c r="H491" s="227">
        <v>0.01</v>
      </c>
    </row>
    <row r="492" spans="2:8" x14ac:dyDescent="0.3">
      <c r="B492" t="s">
        <v>349</v>
      </c>
      <c r="C492">
        <v>1</v>
      </c>
      <c r="D492">
        <v>0</v>
      </c>
      <c r="E492" t="str">
        <f t="shared" si="8"/>
        <v>1</v>
      </c>
      <c r="F492" t="s">
        <v>362</v>
      </c>
      <c r="G492">
        <v>2025</v>
      </c>
      <c r="H492" s="238">
        <v>1.4E-2</v>
      </c>
    </row>
    <row r="493" spans="2:8" x14ac:dyDescent="0.3">
      <c r="B493" t="s">
        <v>349</v>
      </c>
      <c r="C493">
        <v>1</v>
      </c>
      <c r="D493">
        <v>0</v>
      </c>
      <c r="E493" t="str">
        <f t="shared" si="8"/>
        <v>1</v>
      </c>
      <c r="F493" t="s">
        <v>362</v>
      </c>
      <c r="G493">
        <v>2025</v>
      </c>
      <c r="H493" s="238">
        <v>1.4E-2</v>
      </c>
    </row>
    <row r="494" spans="2:8" x14ac:dyDescent="0.3">
      <c r="B494" t="s">
        <v>349</v>
      </c>
      <c r="C494">
        <v>1</v>
      </c>
      <c r="D494">
        <v>0</v>
      </c>
      <c r="E494" t="str">
        <f t="shared" si="8"/>
        <v>1</v>
      </c>
      <c r="F494" t="s">
        <v>362</v>
      </c>
      <c r="G494">
        <v>2025</v>
      </c>
      <c r="H494" s="238">
        <v>1.4E-2</v>
      </c>
    </row>
    <row r="495" spans="2:8" x14ac:dyDescent="0.3">
      <c r="B495" t="s">
        <v>349</v>
      </c>
      <c r="C495">
        <v>2</v>
      </c>
      <c r="D495">
        <v>0</v>
      </c>
      <c r="E495" t="str">
        <f t="shared" si="8"/>
        <v>1</v>
      </c>
      <c r="F495" t="s">
        <v>362</v>
      </c>
      <c r="G495">
        <v>2025</v>
      </c>
      <c r="H495" s="238">
        <v>1.4E-2</v>
      </c>
    </row>
    <row r="496" spans="2:8" x14ac:dyDescent="0.3">
      <c r="B496" t="s">
        <v>349</v>
      </c>
      <c r="C496">
        <v>2</v>
      </c>
      <c r="D496">
        <v>0</v>
      </c>
      <c r="E496" t="str">
        <f t="shared" si="8"/>
        <v>1</v>
      </c>
      <c r="F496" t="s">
        <v>362</v>
      </c>
      <c r="G496">
        <v>2025</v>
      </c>
      <c r="H496" s="238">
        <v>1.4E-2</v>
      </c>
    </row>
    <row r="497" spans="2:8" x14ac:dyDescent="0.3">
      <c r="B497" t="s">
        <v>349</v>
      </c>
      <c r="C497">
        <v>2</v>
      </c>
      <c r="D497">
        <v>0</v>
      </c>
      <c r="E497" t="str">
        <f t="shared" si="8"/>
        <v>1</v>
      </c>
      <c r="F497" t="s">
        <v>362</v>
      </c>
      <c r="G497">
        <v>2025</v>
      </c>
      <c r="H497" s="238">
        <v>6.6600000000000001E-3</v>
      </c>
    </row>
    <row r="498" spans="2:8" x14ac:dyDescent="0.3">
      <c r="B498" t="s">
        <v>349</v>
      </c>
      <c r="C498">
        <v>2</v>
      </c>
      <c r="D498">
        <v>0</v>
      </c>
      <c r="E498" t="str">
        <f t="shared" si="8"/>
        <v>1</v>
      </c>
      <c r="F498" t="s">
        <v>362</v>
      </c>
      <c r="G498">
        <v>2025</v>
      </c>
      <c r="H498" s="238">
        <v>6.6600000000000001E-3</v>
      </c>
    </row>
    <row r="499" spans="2:8" ht="15" thickBot="1" x14ac:dyDescent="0.35">
      <c r="B499" t="s">
        <v>349</v>
      </c>
      <c r="C499">
        <v>1</v>
      </c>
      <c r="D499">
        <v>0</v>
      </c>
      <c r="E499" t="str">
        <f t="shared" si="8"/>
        <v>1</v>
      </c>
      <c r="F499" t="s">
        <v>362</v>
      </c>
      <c r="G499">
        <v>2025</v>
      </c>
      <c r="H499" s="238">
        <v>6.6600000000000001E-3</v>
      </c>
    </row>
    <row r="500" spans="2:8" ht="15" thickBot="1" x14ac:dyDescent="0.35">
      <c r="B500" t="s">
        <v>349</v>
      </c>
      <c r="C500">
        <v>1</v>
      </c>
      <c r="D500">
        <v>0</v>
      </c>
      <c r="E500" t="str">
        <f t="shared" si="8"/>
        <v>1</v>
      </c>
      <c r="F500" t="s">
        <v>362</v>
      </c>
      <c r="G500">
        <v>2025</v>
      </c>
      <c r="H500" s="236">
        <v>0.01</v>
      </c>
    </row>
    <row r="501" spans="2:8" ht="15" thickBot="1" x14ac:dyDescent="0.35">
      <c r="B501" t="s">
        <v>349</v>
      </c>
      <c r="C501">
        <v>1</v>
      </c>
      <c r="D501">
        <v>0</v>
      </c>
      <c r="E501" t="str">
        <f t="shared" si="8"/>
        <v>1</v>
      </c>
      <c r="F501" t="s">
        <v>362</v>
      </c>
      <c r="G501">
        <v>2025</v>
      </c>
      <c r="H501" s="236">
        <v>0.01</v>
      </c>
    </row>
    <row r="502" spans="2:8" ht="15" thickBot="1" x14ac:dyDescent="0.35">
      <c r="B502" t="s">
        <v>349</v>
      </c>
      <c r="C502">
        <v>1</v>
      </c>
      <c r="D502">
        <v>2</v>
      </c>
      <c r="E502" t="str">
        <f t="shared" si="8"/>
        <v>1</v>
      </c>
      <c r="F502" t="s">
        <v>362</v>
      </c>
      <c r="G502">
        <v>2025</v>
      </c>
      <c r="H502" s="236">
        <v>0.01</v>
      </c>
    </row>
    <row r="503" spans="2:8" x14ac:dyDescent="0.3">
      <c r="B503" t="s">
        <v>349</v>
      </c>
      <c r="C503">
        <v>0</v>
      </c>
      <c r="D503">
        <v>0</v>
      </c>
      <c r="E503" t="str">
        <f t="shared" si="8"/>
        <v>1</v>
      </c>
      <c r="F503" t="s">
        <v>362</v>
      </c>
      <c r="G503">
        <v>2025</v>
      </c>
      <c r="H503" s="236">
        <v>0.01</v>
      </c>
    </row>
    <row r="504" spans="2:8" ht="15" thickBot="1" x14ac:dyDescent="0.35">
      <c r="B504" t="s">
        <v>349</v>
      </c>
      <c r="C504">
        <v>1</v>
      </c>
      <c r="D504">
        <v>0</v>
      </c>
      <c r="E504" t="str">
        <f t="shared" si="8"/>
        <v>1</v>
      </c>
      <c r="F504" t="s">
        <v>362</v>
      </c>
      <c r="G504">
        <v>2025</v>
      </c>
      <c r="H504" s="226">
        <v>0.01</v>
      </c>
    </row>
    <row r="505" spans="2:8" ht="15" thickBot="1" x14ac:dyDescent="0.35">
      <c r="B505" t="s">
        <v>349</v>
      </c>
      <c r="C505">
        <v>0</v>
      </c>
      <c r="D505">
        <v>0</v>
      </c>
      <c r="E505" t="str">
        <f t="shared" si="8"/>
        <v>1</v>
      </c>
      <c r="F505" t="s">
        <v>362</v>
      </c>
      <c r="G505">
        <v>2025</v>
      </c>
      <c r="H505" s="240">
        <v>8.7500000000000008E-3</v>
      </c>
    </row>
    <row r="506" spans="2:8" ht="15" thickBot="1" x14ac:dyDescent="0.35">
      <c r="B506" t="s">
        <v>349</v>
      </c>
      <c r="C506">
        <v>1</v>
      </c>
      <c r="D506">
        <v>0</v>
      </c>
      <c r="E506" t="str">
        <f t="shared" si="8"/>
        <v>1</v>
      </c>
      <c r="F506" t="s">
        <v>362</v>
      </c>
      <c r="G506">
        <v>2025</v>
      </c>
      <c r="H506" s="240">
        <v>8.7500000000000008E-3</v>
      </c>
    </row>
    <row r="507" spans="2:8" ht="15" thickBot="1" x14ac:dyDescent="0.35">
      <c r="B507" t="s">
        <v>349</v>
      </c>
      <c r="C507">
        <v>0</v>
      </c>
      <c r="D507">
        <v>0</v>
      </c>
      <c r="E507" t="str">
        <f t="shared" si="8"/>
        <v>1</v>
      </c>
      <c r="F507" t="s">
        <v>362</v>
      </c>
      <c r="G507">
        <v>2025</v>
      </c>
      <c r="H507" s="240">
        <v>8.7500000000000008E-3</v>
      </c>
    </row>
    <row r="508" spans="2:8" ht="15" thickBot="1" x14ac:dyDescent="0.35">
      <c r="B508" t="s">
        <v>349</v>
      </c>
      <c r="C508">
        <v>1</v>
      </c>
      <c r="D508">
        <v>0</v>
      </c>
      <c r="E508" t="str">
        <f t="shared" si="8"/>
        <v>1</v>
      </c>
      <c r="F508" t="s">
        <v>362</v>
      </c>
      <c r="G508">
        <v>2025</v>
      </c>
      <c r="H508" s="240">
        <v>8.7500000000000008E-3</v>
      </c>
    </row>
    <row r="509" spans="2:8" ht="15" thickBot="1" x14ac:dyDescent="0.35">
      <c r="B509" t="s">
        <v>349</v>
      </c>
      <c r="C509">
        <v>1</v>
      </c>
      <c r="D509">
        <v>0</v>
      </c>
      <c r="E509" t="str">
        <f t="shared" si="8"/>
        <v>1</v>
      </c>
      <c r="F509" t="s">
        <v>362</v>
      </c>
      <c r="G509">
        <v>2025</v>
      </c>
      <c r="H509" s="240">
        <v>8.7500000000000008E-3</v>
      </c>
    </row>
    <row r="510" spans="2:8" ht="15" thickBot="1" x14ac:dyDescent="0.35">
      <c r="B510" t="s">
        <v>349</v>
      </c>
      <c r="C510">
        <v>0</v>
      </c>
      <c r="D510">
        <v>0</v>
      </c>
      <c r="E510" t="str">
        <f t="shared" si="8"/>
        <v>1</v>
      </c>
      <c r="F510" t="s">
        <v>362</v>
      </c>
      <c r="G510">
        <v>2025</v>
      </c>
      <c r="H510" s="240">
        <v>8.7500000000000008E-3</v>
      </c>
    </row>
    <row r="511" spans="2:8" ht="15" thickBot="1" x14ac:dyDescent="0.35">
      <c r="B511" t="s">
        <v>349</v>
      </c>
      <c r="C511">
        <v>1</v>
      </c>
      <c r="D511">
        <v>0</v>
      </c>
      <c r="E511" t="str">
        <f t="shared" si="8"/>
        <v>1</v>
      </c>
      <c r="F511" t="s">
        <v>362</v>
      </c>
      <c r="G511">
        <v>2025</v>
      </c>
      <c r="H511" s="240">
        <v>8.7500000000000008E-3</v>
      </c>
    </row>
    <row r="512" spans="2:8" ht="15" thickBot="1" x14ac:dyDescent="0.35">
      <c r="B512" t="s">
        <v>349</v>
      </c>
      <c r="C512">
        <v>1</v>
      </c>
      <c r="D512">
        <v>0</v>
      </c>
      <c r="E512" t="str">
        <f t="shared" si="8"/>
        <v>1</v>
      </c>
      <c r="F512" t="s">
        <v>362</v>
      </c>
      <c r="G512">
        <v>2025</v>
      </c>
      <c r="H512" s="240">
        <v>8.7500000000000008E-3</v>
      </c>
    </row>
    <row r="513" spans="2:8" ht="15" thickBot="1" x14ac:dyDescent="0.35">
      <c r="B513" t="s">
        <v>349</v>
      </c>
      <c r="C513">
        <v>2</v>
      </c>
      <c r="D513">
        <v>0</v>
      </c>
      <c r="E513" t="str">
        <f t="shared" si="8"/>
        <v>1</v>
      </c>
      <c r="F513" t="s">
        <v>362</v>
      </c>
      <c r="G513">
        <v>2025</v>
      </c>
      <c r="H513" s="240">
        <v>1.4E-2</v>
      </c>
    </row>
    <row r="514" spans="2:8" ht="15" thickBot="1" x14ac:dyDescent="0.35">
      <c r="B514" t="s">
        <v>349</v>
      </c>
      <c r="C514">
        <v>2</v>
      </c>
      <c r="D514">
        <v>0</v>
      </c>
      <c r="E514" t="str">
        <f t="shared" si="8"/>
        <v>1</v>
      </c>
      <c r="F514" t="s">
        <v>362</v>
      </c>
      <c r="G514">
        <v>2025</v>
      </c>
      <c r="H514" s="240">
        <v>1.4E-2</v>
      </c>
    </row>
    <row r="515" spans="2:8" ht="15" thickBot="1" x14ac:dyDescent="0.35">
      <c r="B515" t="s">
        <v>349</v>
      </c>
      <c r="C515">
        <v>2</v>
      </c>
      <c r="D515">
        <v>0</v>
      </c>
      <c r="E515" t="str">
        <f t="shared" si="8"/>
        <v>1</v>
      </c>
      <c r="F515" t="s">
        <v>362</v>
      </c>
      <c r="G515">
        <v>2025</v>
      </c>
      <c r="H515" s="240">
        <v>1.4E-2</v>
      </c>
    </row>
    <row r="516" spans="2:8" ht="15" thickBot="1" x14ac:dyDescent="0.35">
      <c r="B516" t="s">
        <v>349</v>
      </c>
      <c r="C516">
        <v>1</v>
      </c>
      <c r="D516">
        <v>0</v>
      </c>
      <c r="E516" t="str">
        <f t="shared" si="8"/>
        <v>1</v>
      </c>
      <c r="F516" t="s">
        <v>362</v>
      </c>
      <c r="G516">
        <v>2025</v>
      </c>
      <c r="H516" s="240">
        <v>1.4E-2</v>
      </c>
    </row>
    <row r="517" spans="2:8" ht="15" thickBot="1" x14ac:dyDescent="0.35">
      <c r="B517" t="s">
        <v>349</v>
      </c>
      <c r="C517">
        <v>1</v>
      </c>
      <c r="D517">
        <v>0</v>
      </c>
      <c r="E517" t="str">
        <f t="shared" si="8"/>
        <v>1</v>
      </c>
      <c r="F517" t="s">
        <v>362</v>
      </c>
      <c r="G517">
        <v>2025</v>
      </c>
      <c r="H517" s="240">
        <v>1.4E-2</v>
      </c>
    </row>
    <row r="518" spans="2:8" ht="15" thickBot="1" x14ac:dyDescent="0.35">
      <c r="B518" t="s">
        <v>349</v>
      </c>
      <c r="C518">
        <v>1</v>
      </c>
      <c r="D518">
        <v>0</v>
      </c>
      <c r="E518" t="str">
        <f t="shared" si="8"/>
        <v>1</v>
      </c>
      <c r="F518" t="s">
        <v>362</v>
      </c>
      <c r="G518">
        <v>2025</v>
      </c>
      <c r="H518" s="227">
        <v>0.05</v>
      </c>
    </row>
    <row r="519" spans="2:8" ht="15" thickBot="1" x14ac:dyDescent="0.35">
      <c r="B519" t="s">
        <v>349</v>
      </c>
      <c r="C519">
        <v>1</v>
      </c>
      <c r="D519">
        <v>0</v>
      </c>
      <c r="E519" t="str">
        <f t="shared" si="8"/>
        <v>1</v>
      </c>
      <c r="F519" t="s">
        <v>362</v>
      </c>
      <c r="G519">
        <v>2025</v>
      </c>
      <c r="H519" s="248">
        <v>2.3300000000000001E-2</v>
      </c>
    </row>
    <row r="520" spans="2:8" ht="15" thickBot="1" x14ac:dyDescent="0.35">
      <c r="B520" t="s">
        <v>349</v>
      </c>
      <c r="C520">
        <v>1</v>
      </c>
      <c r="D520">
        <v>0</v>
      </c>
      <c r="E520" t="str">
        <f t="shared" si="8"/>
        <v>1</v>
      </c>
      <c r="F520" t="s">
        <v>362</v>
      </c>
      <c r="G520">
        <v>2025</v>
      </c>
      <c r="H520" s="248">
        <v>2.3300000000000001E-2</v>
      </c>
    </row>
    <row r="521" spans="2:8" ht="15" thickBot="1" x14ac:dyDescent="0.35">
      <c r="B521" t="s">
        <v>349</v>
      </c>
      <c r="C521">
        <v>1</v>
      </c>
      <c r="D521">
        <v>0</v>
      </c>
      <c r="E521" t="str">
        <f t="shared" si="8"/>
        <v>1</v>
      </c>
      <c r="F521" t="s">
        <v>362</v>
      </c>
      <c r="G521">
        <v>2025</v>
      </c>
      <c r="H521" s="240">
        <v>2.3300000000000001E-2</v>
      </c>
    </row>
    <row r="522" spans="2:8" x14ac:dyDescent="0.3">
      <c r="B522" t="s">
        <v>349</v>
      </c>
      <c r="C522">
        <v>2</v>
      </c>
      <c r="D522">
        <v>0</v>
      </c>
      <c r="E522" t="str">
        <f t="shared" si="8"/>
        <v>1</v>
      </c>
      <c r="F522" t="s">
        <v>362</v>
      </c>
      <c r="G522">
        <v>2025</v>
      </c>
      <c r="H522" s="248">
        <v>3.5000000000000003E-2</v>
      </c>
    </row>
    <row r="523" spans="2:8" ht="15" thickBot="1" x14ac:dyDescent="0.35">
      <c r="B523" t="s">
        <v>349</v>
      </c>
      <c r="C523">
        <v>2</v>
      </c>
      <c r="D523">
        <v>0</v>
      </c>
      <c r="E523" t="str">
        <f t="shared" si="8"/>
        <v>1</v>
      </c>
      <c r="F523" t="s">
        <v>362</v>
      </c>
      <c r="G523">
        <v>2025</v>
      </c>
      <c r="H523" s="249">
        <v>3.5000000000000003E-2</v>
      </c>
    </row>
    <row r="524" spans="2:8" ht="15" thickBot="1" x14ac:dyDescent="0.35">
      <c r="B524" t="s">
        <v>349</v>
      </c>
      <c r="C524">
        <v>1</v>
      </c>
      <c r="D524">
        <v>0</v>
      </c>
      <c r="E524" t="str">
        <f t="shared" si="8"/>
        <v>1</v>
      </c>
      <c r="F524" t="s">
        <v>362</v>
      </c>
      <c r="G524">
        <v>2025</v>
      </c>
      <c r="H524" s="248">
        <v>5.0000000000000001E-3</v>
      </c>
    </row>
    <row r="525" spans="2:8" ht="15" thickBot="1" x14ac:dyDescent="0.35">
      <c r="B525" t="s">
        <v>349</v>
      </c>
      <c r="C525">
        <v>2</v>
      </c>
      <c r="D525">
        <v>0</v>
      </c>
      <c r="E525" t="str">
        <f t="shared" si="8"/>
        <v>1</v>
      </c>
      <c r="F525" t="s">
        <v>362</v>
      </c>
      <c r="G525">
        <v>2025</v>
      </c>
      <c r="H525" s="248">
        <v>5.0000000000000001E-3</v>
      </c>
    </row>
    <row r="526" spans="2:8" ht="15" thickBot="1" x14ac:dyDescent="0.35">
      <c r="B526" t="s">
        <v>349</v>
      </c>
      <c r="C526">
        <v>2</v>
      </c>
      <c r="D526">
        <v>0</v>
      </c>
      <c r="E526" t="str">
        <f t="shared" si="8"/>
        <v>1</v>
      </c>
      <c r="F526" t="s">
        <v>362</v>
      </c>
      <c r="G526">
        <v>2025</v>
      </c>
      <c r="H526" s="248">
        <v>3.5000000000000003E-2</v>
      </c>
    </row>
    <row r="527" spans="2:8" ht="15" thickBot="1" x14ac:dyDescent="0.35">
      <c r="B527" t="s">
        <v>349</v>
      </c>
      <c r="C527">
        <v>2</v>
      </c>
      <c r="D527">
        <v>0</v>
      </c>
      <c r="E527" t="str">
        <f t="shared" si="8"/>
        <v>1</v>
      </c>
      <c r="F527" t="s">
        <v>362</v>
      </c>
      <c r="G527">
        <v>2025</v>
      </c>
      <c r="H527" s="248">
        <v>3.5000000000000003E-2</v>
      </c>
    </row>
    <row r="528" spans="2:8" ht="15" thickBot="1" x14ac:dyDescent="0.35">
      <c r="B528" t="s">
        <v>349</v>
      </c>
      <c r="C528">
        <v>1</v>
      </c>
      <c r="D528">
        <v>0</v>
      </c>
      <c r="E528" t="str">
        <f t="shared" si="8"/>
        <v>1</v>
      </c>
      <c r="F528" t="s">
        <v>362</v>
      </c>
      <c r="G528">
        <v>2025</v>
      </c>
      <c r="H528" s="240">
        <v>3.3500000000000002E-2</v>
      </c>
    </row>
    <row r="529" spans="2:8" ht="15" thickBot="1" x14ac:dyDescent="0.35">
      <c r="B529" t="s">
        <v>349</v>
      </c>
      <c r="C529">
        <v>1</v>
      </c>
      <c r="D529">
        <v>0</v>
      </c>
      <c r="E529" t="str">
        <f t="shared" si="8"/>
        <v>1</v>
      </c>
      <c r="F529" t="s">
        <v>362</v>
      </c>
      <c r="G529">
        <v>2025</v>
      </c>
      <c r="H529" s="240">
        <v>3.3300000000000003E-2</v>
      </c>
    </row>
    <row r="530" spans="2:8" ht="15" thickBot="1" x14ac:dyDescent="0.35">
      <c r="B530" t="s">
        <v>349</v>
      </c>
      <c r="C530">
        <v>1</v>
      </c>
      <c r="D530">
        <v>0</v>
      </c>
      <c r="E530" t="str">
        <f t="shared" si="8"/>
        <v>1</v>
      </c>
      <c r="F530" t="s">
        <v>362</v>
      </c>
      <c r="G530">
        <v>2025</v>
      </c>
      <c r="H530" s="240">
        <v>3.3300000000000003E-2</v>
      </c>
    </row>
    <row r="531" spans="2:8" ht="15" thickBot="1" x14ac:dyDescent="0.35">
      <c r="B531" t="s">
        <v>349</v>
      </c>
      <c r="C531">
        <v>1</v>
      </c>
      <c r="D531">
        <v>0</v>
      </c>
      <c r="E531" t="str">
        <f t="shared" si="8"/>
        <v>1</v>
      </c>
      <c r="F531" t="s">
        <v>362</v>
      </c>
      <c r="G531">
        <v>2025</v>
      </c>
      <c r="H531" s="240">
        <v>3.3300000000000003E-2</v>
      </c>
    </row>
    <row r="532" spans="2:8" ht="15" thickBot="1" x14ac:dyDescent="0.35">
      <c r="B532" t="s">
        <v>349</v>
      </c>
      <c r="C532">
        <v>1</v>
      </c>
      <c r="D532">
        <v>0</v>
      </c>
      <c r="E532" t="str">
        <f t="shared" si="8"/>
        <v>1</v>
      </c>
      <c r="F532" t="s">
        <v>362</v>
      </c>
      <c r="G532">
        <v>2025</v>
      </c>
      <c r="H532" s="240">
        <v>3.3300000000000003E-2</v>
      </c>
    </row>
    <row r="533" spans="2:8" ht="15" thickBot="1" x14ac:dyDescent="0.35">
      <c r="B533" t="s">
        <v>349</v>
      </c>
      <c r="C533">
        <v>1</v>
      </c>
      <c r="D533">
        <v>0</v>
      </c>
      <c r="E533" t="str">
        <f t="shared" ref="E533:E596" si="9">IF(D533=1,"0","1")</f>
        <v>1</v>
      </c>
      <c r="F533" t="s">
        <v>362</v>
      </c>
      <c r="G533">
        <v>2025</v>
      </c>
      <c r="H533" s="240">
        <v>3.3300000000000003E-2</v>
      </c>
    </row>
    <row r="534" spans="2:8" x14ac:dyDescent="0.3">
      <c r="B534" t="s">
        <v>349</v>
      </c>
      <c r="C534" cm="1">
        <f t="array" ref="C534:C592">'MTTO (2)'!D9:D67</f>
        <v>1</v>
      </c>
      <c r="D534" cm="1">
        <f t="array" ref="D534:D592">'MTTO (2)'!N9:N67</f>
        <v>1</v>
      </c>
      <c r="E534" t="str">
        <f t="shared" si="9"/>
        <v>0</v>
      </c>
      <c r="F534" t="s">
        <v>363</v>
      </c>
      <c r="G534">
        <v>2025</v>
      </c>
      <c r="H534" s="227">
        <v>0.02</v>
      </c>
    </row>
    <row r="535" spans="2:8" ht="15" thickBot="1" x14ac:dyDescent="0.35">
      <c r="B535" t="s">
        <v>349</v>
      </c>
      <c r="C535">
        <v>1</v>
      </c>
      <c r="D535">
        <v>1</v>
      </c>
      <c r="E535" t="str">
        <f t="shared" si="9"/>
        <v>0</v>
      </c>
      <c r="F535" t="s">
        <v>363</v>
      </c>
      <c r="G535">
        <v>2025</v>
      </c>
      <c r="H535" s="228">
        <v>0.02</v>
      </c>
    </row>
    <row r="536" spans="2:8" x14ac:dyDescent="0.3">
      <c r="B536" t="s">
        <v>349</v>
      </c>
      <c r="C536">
        <v>1</v>
      </c>
      <c r="D536">
        <v>1</v>
      </c>
      <c r="E536" t="str">
        <f t="shared" si="9"/>
        <v>0</v>
      </c>
      <c r="F536" t="s">
        <v>363</v>
      </c>
      <c r="G536">
        <v>2025</v>
      </c>
      <c r="H536" s="237">
        <v>2.3300000000000001E-2</v>
      </c>
    </row>
    <row r="537" spans="2:8" x14ac:dyDescent="0.3">
      <c r="B537" t="s">
        <v>349</v>
      </c>
      <c r="C537">
        <v>1</v>
      </c>
      <c r="D537">
        <v>1</v>
      </c>
      <c r="E537" t="str">
        <f t="shared" si="9"/>
        <v>0</v>
      </c>
      <c r="F537" t="s">
        <v>363</v>
      </c>
      <c r="G537">
        <v>2025</v>
      </c>
      <c r="H537" s="237">
        <v>2.3300000000000001E-2</v>
      </c>
    </row>
    <row r="538" spans="2:8" ht="15" thickBot="1" x14ac:dyDescent="0.35">
      <c r="B538" t="s">
        <v>349</v>
      </c>
      <c r="C538">
        <v>1</v>
      </c>
      <c r="D538">
        <v>1</v>
      </c>
      <c r="E538" t="str">
        <f t="shared" si="9"/>
        <v>0</v>
      </c>
      <c r="F538" t="s">
        <v>363</v>
      </c>
      <c r="G538">
        <v>2025</v>
      </c>
      <c r="H538" s="237">
        <v>2.3300000000000001E-2</v>
      </c>
    </row>
    <row r="539" spans="2:8" ht="15" thickBot="1" x14ac:dyDescent="0.35">
      <c r="B539" t="s">
        <v>349</v>
      </c>
      <c r="C539">
        <v>1</v>
      </c>
      <c r="D539">
        <v>1</v>
      </c>
      <c r="E539" t="str">
        <f t="shared" si="9"/>
        <v>0</v>
      </c>
      <c r="F539" t="s">
        <v>363</v>
      </c>
      <c r="G539">
        <v>2025</v>
      </c>
      <c r="H539" s="231">
        <v>0.02</v>
      </c>
    </row>
    <row r="540" spans="2:8" ht="15" thickBot="1" x14ac:dyDescent="0.35">
      <c r="B540" t="s">
        <v>349</v>
      </c>
      <c r="C540">
        <v>1</v>
      </c>
      <c r="D540">
        <v>1</v>
      </c>
      <c r="E540" t="str">
        <f t="shared" si="9"/>
        <v>0</v>
      </c>
      <c r="F540" t="s">
        <v>363</v>
      </c>
      <c r="G540">
        <v>2025</v>
      </c>
      <c r="H540" s="231">
        <v>0.02</v>
      </c>
    </row>
    <row r="541" spans="2:8" ht="15" thickBot="1" x14ac:dyDescent="0.35">
      <c r="B541" t="s">
        <v>349</v>
      </c>
      <c r="C541">
        <v>1</v>
      </c>
      <c r="D541">
        <v>0</v>
      </c>
      <c r="E541" t="str">
        <f t="shared" si="9"/>
        <v>1</v>
      </c>
      <c r="F541" t="s">
        <v>363</v>
      </c>
      <c r="G541">
        <v>2025</v>
      </c>
      <c r="H541" s="227">
        <v>0.01</v>
      </c>
    </row>
    <row r="542" spans="2:8" ht="15" thickBot="1" x14ac:dyDescent="0.35">
      <c r="B542" t="s">
        <v>349</v>
      </c>
      <c r="C542">
        <v>1</v>
      </c>
      <c r="D542">
        <v>0</v>
      </c>
      <c r="E542" t="str">
        <f t="shared" si="9"/>
        <v>1</v>
      </c>
      <c r="F542" t="s">
        <v>363</v>
      </c>
      <c r="G542">
        <v>2025</v>
      </c>
      <c r="H542" s="227">
        <v>0.01</v>
      </c>
    </row>
    <row r="543" spans="2:8" ht="15" thickBot="1" x14ac:dyDescent="0.35">
      <c r="B543" t="s">
        <v>349</v>
      </c>
      <c r="C543">
        <v>1</v>
      </c>
      <c r="D543">
        <v>0</v>
      </c>
      <c r="E543" t="str">
        <f t="shared" si="9"/>
        <v>1</v>
      </c>
      <c r="F543" t="s">
        <v>363</v>
      </c>
      <c r="G543">
        <v>2025</v>
      </c>
      <c r="H543" s="227">
        <v>0.01</v>
      </c>
    </row>
    <row r="544" spans="2:8" ht="15" thickBot="1" x14ac:dyDescent="0.35">
      <c r="B544" t="s">
        <v>349</v>
      </c>
      <c r="C544">
        <v>1</v>
      </c>
      <c r="D544">
        <v>0</v>
      </c>
      <c r="E544" t="str">
        <f t="shared" si="9"/>
        <v>1</v>
      </c>
      <c r="F544" t="s">
        <v>363</v>
      </c>
      <c r="G544">
        <v>2025</v>
      </c>
      <c r="H544" s="227">
        <v>0.01</v>
      </c>
    </row>
    <row r="545" spans="2:8" ht="15" thickBot="1" x14ac:dyDescent="0.35">
      <c r="B545" t="s">
        <v>349</v>
      </c>
      <c r="C545">
        <v>1</v>
      </c>
      <c r="D545">
        <v>1</v>
      </c>
      <c r="E545" t="str">
        <f t="shared" si="9"/>
        <v>0</v>
      </c>
      <c r="F545" t="s">
        <v>363</v>
      </c>
      <c r="G545">
        <v>2025</v>
      </c>
      <c r="H545" s="227">
        <v>0.01</v>
      </c>
    </row>
    <row r="546" spans="2:8" ht="15" thickBot="1" x14ac:dyDescent="0.35">
      <c r="B546" t="s">
        <v>349</v>
      </c>
      <c r="C546">
        <v>1</v>
      </c>
      <c r="D546">
        <v>0</v>
      </c>
      <c r="E546" t="str">
        <f t="shared" si="9"/>
        <v>1</v>
      </c>
      <c r="F546" t="s">
        <v>363</v>
      </c>
      <c r="G546">
        <v>2025</v>
      </c>
      <c r="H546" s="227">
        <v>0.01</v>
      </c>
    </row>
    <row r="547" spans="2:8" ht="15" thickBot="1" x14ac:dyDescent="0.35">
      <c r="B547" t="s">
        <v>349</v>
      </c>
      <c r="C547">
        <v>1</v>
      </c>
      <c r="D547">
        <v>0</v>
      </c>
      <c r="E547" t="str">
        <f t="shared" si="9"/>
        <v>1</v>
      </c>
      <c r="F547" t="s">
        <v>363</v>
      </c>
      <c r="G547">
        <v>2025</v>
      </c>
      <c r="H547" s="227">
        <v>0.01</v>
      </c>
    </row>
    <row r="548" spans="2:8" ht="15" thickBot="1" x14ac:dyDescent="0.35">
      <c r="B548" t="s">
        <v>349</v>
      </c>
      <c r="C548">
        <v>1</v>
      </c>
      <c r="D548">
        <v>0</v>
      </c>
      <c r="E548" t="str">
        <f t="shared" si="9"/>
        <v>1</v>
      </c>
      <c r="F548" t="s">
        <v>363</v>
      </c>
      <c r="G548">
        <v>2025</v>
      </c>
      <c r="H548" s="227">
        <v>0.01</v>
      </c>
    </row>
    <row r="549" spans="2:8" ht="15" thickBot="1" x14ac:dyDescent="0.35">
      <c r="B549" t="s">
        <v>349</v>
      </c>
      <c r="C549">
        <v>1</v>
      </c>
      <c r="D549">
        <v>0</v>
      </c>
      <c r="E549" t="str">
        <f t="shared" si="9"/>
        <v>1</v>
      </c>
      <c r="F549" t="s">
        <v>363</v>
      </c>
      <c r="G549">
        <v>2025</v>
      </c>
      <c r="H549" s="227">
        <v>0.01</v>
      </c>
    </row>
    <row r="550" spans="2:8" x14ac:dyDescent="0.3">
      <c r="B550" t="s">
        <v>349</v>
      </c>
      <c r="C550">
        <v>1</v>
      </c>
      <c r="D550">
        <v>1</v>
      </c>
      <c r="E550" t="str">
        <f t="shared" si="9"/>
        <v>0</v>
      </c>
      <c r="F550" t="s">
        <v>363</v>
      </c>
      <c r="G550">
        <v>2025</v>
      </c>
      <c r="H550" s="227">
        <v>0.01</v>
      </c>
    </row>
    <row r="551" spans="2:8" x14ac:dyDescent="0.3">
      <c r="B551" t="s">
        <v>349</v>
      </c>
      <c r="C551">
        <v>1</v>
      </c>
      <c r="D551">
        <v>0</v>
      </c>
      <c r="E551" t="str">
        <f t="shared" si="9"/>
        <v>1</v>
      </c>
      <c r="F551" t="s">
        <v>363</v>
      </c>
      <c r="G551">
        <v>2025</v>
      </c>
      <c r="H551" s="238">
        <v>1.4E-2</v>
      </c>
    </row>
    <row r="552" spans="2:8" x14ac:dyDescent="0.3">
      <c r="B552" t="s">
        <v>349</v>
      </c>
      <c r="C552">
        <v>1</v>
      </c>
      <c r="D552">
        <v>0</v>
      </c>
      <c r="E552" t="str">
        <f t="shared" si="9"/>
        <v>1</v>
      </c>
      <c r="F552" t="s">
        <v>363</v>
      </c>
      <c r="G552">
        <v>2025</v>
      </c>
      <c r="H552" s="238">
        <v>1.4E-2</v>
      </c>
    </row>
    <row r="553" spans="2:8" x14ac:dyDescent="0.3">
      <c r="B553" t="s">
        <v>349</v>
      </c>
      <c r="C553">
        <v>1</v>
      </c>
      <c r="D553">
        <v>0</v>
      </c>
      <c r="E553" t="str">
        <f t="shared" si="9"/>
        <v>1</v>
      </c>
      <c r="F553" t="s">
        <v>363</v>
      </c>
      <c r="G553">
        <v>2025</v>
      </c>
      <c r="H553" s="238">
        <v>1.4E-2</v>
      </c>
    </row>
    <row r="554" spans="2:8" x14ac:dyDescent="0.3">
      <c r="B554" t="s">
        <v>349</v>
      </c>
      <c r="C554">
        <v>2</v>
      </c>
      <c r="D554">
        <v>0</v>
      </c>
      <c r="E554" t="str">
        <f t="shared" si="9"/>
        <v>1</v>
      </c>
      <c r="F554" t="s">
        <v>363</v>
      </c>
      <c r="G554">
        <v>2025</v>
      </c>
      <c r="H554" s="238">
        <v>1.4E-2</v>
      </c>
    </row>
    <row r="555" spans="2:8" x14ac:dyDescent="0.3">
      <c r="B555" t="s">
        <v>349</v>
      </c>
      <c r="C555">
        <v>2</v>
      </c>
      <c r="D555">
        <v>0</v>
      </c>
      <c r="E555" t="str">
        <f t="shared" si="9"/>
        <v>1</v>
      </c>
      <c r="F555" t="s">
        <v>363</v>
      </c>
      <c r="G555">
        <v>2025</v>
      </c>
      <c r="H555" s="238">
        <v>1.4E-2</v>
      </c>
    </row>
    <row r="556" spans="2:8" x14ac:dyDescent="0.3">
      <c r="B556" t="s">
        <v>349</v>
      </c>
      <c r="C556">
        <v>2</v>
      </c>
      <c r="D556">
        <v>0</v>
      </c>
      <c r="E556" t="str">
        <f t="shared" si="9"/>
        <v>1</v>
      </c>
      <c r="F556" t="s">
        <v>363</v>
      </c>
      <c r="G556">
        <v>2025</v>
      </c>
      <c r="H556" s="238">
        <v>6.6600000000000001E-3</v>
      </c>
    </row>
    <row r="557" spans="2:8" x14ac:dyDescent="0.3">
      <c r="B557" t="s">
        <v>349</v>
      </c>
      <c r="C557">
        <v>2</v>
      </c>
      <c r="D557">
        <v>0</v>
      </c>
      <c r="E557" t="str">
        <f t="shared" si="9"/>
        <v>1</v>
      </c>
      <c r="F557" t="s">
        <v>363</v>
      </c>
      <c r="G557">
        <v>2025</v>
      </c>
      <c r="H557" s="238">
        <v>6.6600000000000001E-3</v>
      </c>
    </row>
    <row r="558" spans="2:8" ht="15" thickBot="1" x14ac:dyDescent="0.35">
      <c r="B558" t="s">
        <v>349</v>
      </c>
      <c r="C558">
        <v>1</v>
      </c>
      <c r="D558">
        <v>0</v>
      </c>
      <c r="E558" t="str">
        <f t="shared" si="9"/>
        <v>1</v>
      </c>
      <c r="F558" t="s">
        <v>363</v>
      </c>
      <c r="G558">
        <v>2025</v>
      </c>
      <c r="H558" s="238">
        <v>6.6600000000000001E-3</v>
      </c>
    </row>
    <row r="559" spans="2:8" ht="15" thickBot="1" x14ac:dyDescent="0.35">
      <c r="B559" t="s">
        <v>349</v>
      </c>
      <c r="C559">
        <v>1</v>
      </c>
      <c r="D559">
        <v>0</v>
      </c>
      <c r="E559" t="str">
        <f t="shared" si="9"/>
        <v>1</v>
      </c>
      <c r="F559" t="s">
        <v>363</v>
      </c>
      <c r="G559">
        <v>2025</v>
      </c>
      <c r="H559" s="236">
        <v>0.01</v>
      </c>
    </row>
    <row r="560" spans="2:8" ht="15" thickBot="1" x14ac:dyDescent="0.35">
      <c r="B560" t="s">
        <v>349</v>
      </c>
      <c r="C560">
        <v>1</v>
      </c>
      <c r="D560">
        <v>0</v>
      </c>
      <c r="E560" t="str">
        <f t="shared" si="9"/>
        <v>1</v>
      </c>
      <c r="F560" t="s">
        <v>363</v>
      </c>
      <c r="G560">
        <v>2025</v>
      </c>
      <c r="H560" s="236">
        <v>0.01</v>
      </c>
    </row>
    <row r="561" spans="2:8" ht="15" thickBot="1" x14ac:dyDescent="0.35">
      <c r="B561" t="s">
        <v>349</v>
      </c>
      <c r="C561">
        <v>1</v>
      </c>
      <c r="D561">
        <v>0</v>
      </c>
      <c r="E561" t="str">
        <f t="shared" si="9"/>
        <v>1</v>
      </c>
      <c r="F561" t="s">
        <v>363</v>
      </c>
      <c r="G561">
        <v>2025</v>
      </c>
      <c r="H561" s="236">
        <v>0.01</v>
      </c>
    </row>
    <row r="562" spans="2:8" x14ac:dyDescent="0.3">
      <c r="B562" t="s">
        <v>349</v>
      </c>
      <c r="C562">
        <v>0</v>
      </c>
      <c r="D562">
        <v>0</v>
      </c>
      <c r="E562" t="str">
        <f t="shared" si="9"/>
        <v>1</v>
      </c>
      <c r="F562" t="s">
        <v>363</v>
      </c>
      <c r="G562">
        <v>2025</v>
      </c>
      <c r="H562" s="236">
        <v>0.01</v>
      </c>
    </row>
    <row r="563" spans="2:8" ht="15" thickBot="1" x14ac:dyDescent="0.35">
      <c r="B563" t="s">
        <v>349</v>
      </c>
      <c r="C563">
        <v>1</v>
      </c>
      <c r="D563">
        <v>0</v>
      </c>
      <c r="E563" t="str">
        <f t="shared" si="9"/>
        <v>1</v>
      </c>
      <c r="F563" t="s">
        <v>363</v>
      </c>
      <c r="G563">
        <v>2025</v>
      </c>
      <c r="H563" s="226">
        <v>0.01</v>
      </c>
    </row>
    <row r="564" spans="2:8" ht="15" thickBot="1" x14ac:dyDescent="0.35">
      <c r="B564" t="s">
        <v>349</v>
      </c>
      <c r="C564">
        <v>0</v>
      </c>
      <c r="D564">
        <v>0</v>
      </c>
      <c r="E564" t="str">
        <f t="shared" si="9"/>
        <v>1</v>
      </c>
      <c r="F564" t="s">
        <v>363</v>
      </c>
      <c r="G564">
        <v>2025</v>
      </c>
      <c r="H564" s="240">
        <v>8.7500000000000008E-3</v>
      </c>
    </row>
    <row r="565" spans="2:8" ht="15" thickBot="1" x14ac:dyDescent="0.35">
      <c r="B565" t="s">
        <v>349</v>
      </c>
      <c r="C565">
        <v>1</v>
      </c>
      <c r="D565">
        <v>0</v>
      </c>
      <c r="E565" t="str">
        <f t="shared" si="9"/>
        <v>1</v>
      </c>
      <c r="F565" t="s">
        <v>363</v>
      </c>
      <c r="G565">
        <v>2025</v>
      </c>
      <c r="H565" s="240">
        <v>8.7500000000000008E-3</v>
      </c>
    </row>
    <row r="566" spans="2:8" ht="15" thickBot="1" x14ac:dyDescent="0.35">
      <c r="B566" t="s">
        <v>349</v>
      </c>
      <c r="C566">
        <v>0</v>
      </c>
      <c r="D566">
        <v>0</v>
      </c>
      <c r="E566" t="str">
        <f t="shared" si="9"/>
        <v>1</v>
      </c>
      <c r="F566" t="s">
        <v>363</v>
      </c>
      <c r="G566">
        <v>2025</v>
      </c>
      <c r="H566" s="240">
        <v>8.7500000000000008E-3</v>
      </c>
    </row>
    <row r="567" spans="2:8" ht="15" thickBot="1" x14ac:dyDescent="0.35">
      <c r="B567" t="s">
        <v>349</v>
      </c>
      <c r="C567">
        <v>1</v>
      </c>
      <c r="D567">
        <v>0</v>
      </c>
      <c r="E567" t="str">
        <f t="shared" si="9"/>
        <v>1</v>
      </c>
      <c r="F567" t="s">
        <v>363</v>
      </c>
      <c r="G567">
        <v>2025</v>
      </c>
      <c r="H567" s="240">
        <v>8.7500000000000008E-3</v>
      </c>
    </row>
    <row r="568" spans="2:8" ht="15" thickBot="1" x14ac:dyDescent="0.35">
      <c r="B568" t="s">
        <v>349</v>
      </c>
      <c r="C568">
        <v>1</v>
      </c>
      <c r="D568">
        <v>0</v>
      </c>
      <c r="E568" t="str">
        <f t="shared" si="9"/>
        <v>1</v>
      </c>
      <c r="F568" t="s">
        <v>363</v>
      </c>
      <c r="G568">
        <v>2025</v>
      </c>
      <c r="H568" s="240">
        <v>8.7500000000000008E-3</v>
      </c>
    </row>
    <row r="569" spans="2:8" ht="15" thickBot="1" x14ac:dyDescent="0.35">
      <c r="B569" t="s">
        <v>349</v>
      </c>
      <c r="C569">
        <v>0</v>
      </c>
      <c r="D569">
        <v>0</v>
      </c>
      <c r="E569" t="str">
        <f t="shared" si="9"/>
        <v>1</v>
      </c>
      <c r="F569" t="s">
        <v>363</v>
      </c>
      <c r="G569">
        <v>2025</v>
      </c>
      <c r="H569" s="240">
        <v>8.7500000000000008E-3</v>
      </c>
    </row>
    <row r="570" spans="2:8" ht="15" thickBot="1" x14ac:dyDescent="0.35">
      <c r="B570" t="s">
        <v>349</v>
      </c>
      <c r="C570">
        <v>1</v>
      </c>
      <c r="D570">
        <v>0</v>
      </c>
      <c r="E570" t="str">
        <f t="shared" si="9"/>
        <v>1</v>
      </c>
      <c r="F570" t="s">
        <v>363</v>
      </c>
      <c r="G570">
        <v>2025</v>
      </c>
      <c r="H570" s="240">
        <v>8.7500000000000008E-3</v>
      </c>
    </row>
    <row r="571" spans="2:8" ht="15" thickBot="1" x14ac:dyDescent="0.35">
      <c r="B571" t="s">
        <v>349</v>
      </c>
      <c r="C571">
        <v>1</v>
      </c>
      <c r="D571">
        <v>0</v>
      </c>
      <c r="E571" t="str">
        <f t="shared" si="9"/>
        <v>1</v>
      </c>
      <c r="F571" t="s">
        <v>363</v>
      </c>
      <c r="G571">
        <v>2025</v>
      </c>
      <c r="H571" s="240">
        <v>8.7500000000000008E-3</v>
      </c>
    </row>
    <row r="572" spans="2:8" ht="15" thickBot="1" x14ac:dyDescent="0.35">
      <c r="B572" t="s">
        <v>349</v>
      </c>
      <c r="C572">
        <v>2</v>
      </c>
      <c r="D572">
        <v>0</v>
      </c>
      <c r="E572" t="str">
        <f t="shared" si="9"/>
        <v>1</v>
      </c>
      <c r="F572" t="s">
        <v>363</v>
      </c>
      <c r="G572">
        <v>2025</v>
      </c>
      <c r="H572" s="240">
        <v>1.4E-2</v>
      </c>
    </row>
    <row r="573" spans="2:8" ht="15" thickBot="1" x14ac:dyDescent="0.35">
      <c r="B573" t="s">
        <v>349</v>
      </c>
      <c r="C573">
        <v>2</v>
      </c>
      <c r="D573">
        <v>0</v>
      </c>
      <c r="E573" t="str">
        <f t="shared" si="9"/>
        <v>1</v>
      </c>
      <c r="F573" t="s">
        <v>363</v>
      </c>
      <c r="G573">
        <v>2025</v>
      </c>
      <c r="H573" s="240">
        <v>1.4E-2</v>
      </c>
    </row>
    <row r="574" spans="2:8" ht="15" thickBot="1" x14ac:dyDescent="0.35">
      <c r="B574" t="s">
        <v>349</v>
      </c>
      <c r="C574">
        <v>2</v>
      </c>
      <c r="D574">
        <v>0</v>
      </c>
      <c r="E574" t="str">
        <f t="shared" si="9"/>
        <v>1</v>
      </c>
      <c r="F574" t="s">
        <v>363</v>
      </c>
      <c r="G574">
        <v>2025</v>
      </c>
      <c r="H574" s="240">
        <v>1.4E-2</v>
      </c>
    </row>
    <row r="575" spans="2:8" ht="15" thickBot="1" x14ac:dyDescent="0.35">
      <c r="B575" t="s">
        <v>349</v>
      </c>
      <c r="C575">
        <v>1</v>
      </c>
      <c r="D575">
        <v>0</v>
      </c>
      <c r="E575" t="str">
        <f t="shared" si="9"/>
        <v>1</v>
      </c>
      <c r="F575" t="s">
        <v>363</v>
      </c>
      <c r="G575">
        <v>2025</v>
      </c>
      <c r="H575" s="240">
        <v>1.4E-2</v>
      </c>
    </row>
    <row r="576" spans="2:8" ht="15" thickBot="1" x14ac:dyDescent="0.35">
      <c r="B576" t="s">
        <v>349</v>
      </c>
      <c r="C576">
        <v>1</v>
      </c>
      <c r="D576">
        <v>0</v>
      </c>
      <c r="E576" t="str">
        <f t="shared" si="9"/>
        <v>1</v>
      </c>
      <c r="F576" t="s">
        <v>363</v>
      </c>
      <c r="G576">
        <v>2025</v>
      </c>
      <c r="H576" s="240">
        <v>1.4E-2</v>
      </c>
    </row>
    <row r="577" spans="2:8" ht="15" thickBot="1" x14ac:dyDescent="0.35">
      <c r="B577" t="s">
        <v>349</v>
      </c>
      <c r="C577">
        <v>1</v>
      </c>
      <c r="D577">
        <v>0</v>
      </c>
      <c r="E577" t="str">
        <f t="shared" si="9"/>
        <v>1</v>
      </c>
      <c r="F577" t="s">
        <v>363</v>
      </c>
      <c r="G577">
        <v>2025</v>
      </c>
      <c r="H577" s="227">
        <v>0.05</v>
      </c>
    </row>
    <row r="578" spans="2:8" ht="15" thickBot="1" x14ac:dyDescent="0.35">
      <c r="B578" t="s">
        <v>349</v>
      </c>
      <c r="C578">
        <v>1</v>
      </c>
      <c r="D578">
        <v>0</v>
      </c>
      <c r="E578" t="str">
        <f t="shared" si="9"/>
        <v>1</v>
      </c>
      <c r="F578" t="s">
        <v>363</v>
      </c>
      <c r="G578">
        <v>2025</v>
      </c>
      <c r="H578" s="248">
        <v>2.3300000000000001E-2</v>
      </c>
    </row>
    <row r="579" spans="2:8" ht="15" thickBot="1" x14ac:dyDescent="0.35">
      <c r="B579" t="s">
        <v>349</v>
      </c>
      <c r="C579">
        <v>1</v>
      </c>
      <c r="D579">
        <v>0</v>
      </c>
      <c r="E579" t="str">
        <f t="shared" si="9"/>
        <v>1</v>
      </c>
      <c r="F579" t="s">
        <v>363</v>
      </c>
      <c r="G579">
        <v>2025</v>
      </c>
      <c r="H579" s="248">
        <v>2.3300000000000001E-2</v>
      </c>
    </row>
    <row r="580" spans="2:8" ht="15" thickBot="1" x14ac:dyDescent="0.35">
      <c r="B580" t="s">
        <v>349</v>
      </c>
      <c r="C580">
        <v>1</v>
      </c>
      <c r="D580">
        <v>0</v>
      </c>
      <c r="E580" t="str">
        <f t="shared" si="9"/>
        <v>1</v>
      </c>
      <c r="F580" t="s">
        <v>363</v>
      </c>
      <c r="G580">
        <v>2025</v>
      </c>
      <c r="H580" s="240">
        <v>2.3300000000000001E-2</v>
      </c>
    </row>
    <row r="581" spans="2:8" x14ac:dyDescent="0.3">
      <c r="B581" t="s">
        <v>349</v>
      </c>
      <c r="C581">
        <v>2</v>
      </c>
      <c r="D581">
        <v>0</v>
      </c>
      <c r="E581" t="str">
        <f t="shared" si="9"/>
        <v>1</v>
      </c>
      <c r="F581" t="s">
        <v>363</v>
      </c>
      <c r="G581">
        <v>2025</v>
      </c>
      <c r="H581" s="248">
        <v>3.5000000000000003E-2</v>
      </c>
    </row>
    <row r="582" spans="2:8" ht="15" thickBot="1" x14ac:dyDescent="0.35">
      <c r="B582" t="s">
        <v>349</v>
      </c>
      <c r="C582">
        <v>2</v>
      </c>
      <c r="D582">
        <v>0</v>
      </c>
      <c r="E582" t="str">
        <f t="shared" si="9"/>
        <v>1</v>
      </c>
      <c r="F582" t="s">
        <v>363</v>
      </c>
      <c r="G582">
        <v>2025</v>
      </c>
      <c r="H582" s="249">
        <v>3.5000000000000003E-2</v>
      </c>
    </row>
    <row r="583" spans="2:8" ht="15" thickBot="1" x14ac:dyDescent="0.35">
      <c r="B583" t="s">
        <v>349</v>
      </c>
      <c r="C583">
        <v>1</v>
      </c>
      <c r="D583">
        <v>0</v>
      </c>
      <c r="E583" t="str">
        <f t="shared" si="9"/>
        <v>1</v>
      </c>
      <c r="F583" t="s">
        <v>363</v>
      </c>
      <c r="G583">
        <v>2025</v>
      </c>
      <c r="H583" s="248">
        <v>5.0000000000000001E-3</v>
      </c>
    </row>
    <row r="584" spans="2:8" ht="15" thickBot="1" x14ac:dyDescent="0.35">
      <c r="B584" t="s">
        <v>349</v>
      </c>
      <c r="C584">
        <v>2</v>
      </c>
      <c r="D584">
        <v>0</v>
      </c>
      <c r="E584" t="str">
        <f t="shared" si="9"/>
        <v>1</v>
      </c>
      <c r="F584" t="s">
        <v>363</v>
      </c>
      <c r="G584">
        <v>2025</v>
      </c>
      <c r="H584" s="248">
        <v>5.0000000000000001E-3</v>
      </c>
    </row>
    <row r="585" spans="2:8" ht="15" thickBot="1" x14ac:dyDescent="0.35">
      <c r="B585" t="s">
        <v>349</v>
      </c>
      <c r="C585">
        <v>2</v>
      </c>
      <c r="D585">
        <v>0</v>
      </c>
      <c r="E585" t="str">
        <f t="shared" si="9"/>
        <v>1</v>
      </c>
      <c r="F585" t="s">
        <v>363</v>
      </c>
      <c r="G585">
        <v>2025</v>
      </c>
      <c r="H585" s="248">
        <v>3.5000000000000003E-2</v>
      </c>
    </row>
    <row r="586" spans="2:8" ht="15" thickBot="1" x14ac:dyDescent="0.35">
      <c r="B586" t="s">
        <v>349</v>
      </c>
      <c r="C586">
        <v>2</v>
      </c>
      <c r="D586">
        <v>0</v>
      </c>
      <c r="E586" t="str">
        <f t="shared" si="9"/>
        <v>1</v>
      </c>
      <c r="F586" t="s">
        <v>363</v>
      </c>
      <c r="G586">
        <v>2025</v>
      </c>
      <c r="H586" s="248">
        <v>3.5000000000000003E-2</v>
      </c>
    </row>
    <row r="587" spans="2:8" ht="15" thickBot="1" x14ac:dyDescent="0.35">
      <c r="B587" t="s">
        <v>349</v>
      </c>
      <c r="C587">
        <v>1</v>
      </c>
      <c r="D587">
        <v>0</v>
      </c>
      <c r="E587" t="str">
        <f t="shared" si="9"/>
        <v>1</v>
      </c>
      <c r="F587" t="s">
        <v>363</v>
      </c>
      <c r="G587">
        <v>2025</v>
      </c>
      <c r="H587" s="240">
        <v>3.3500000000000002E-2</v>
      </c>
    </row>
    <row r="588" spans="2:8" ht="15" thickBot="1" x14ac:dyDescent="0.35">
      <c r="B588" t="s">
        <v>349</v>
      </c>
      <c r="C588">
        <v>1</v>
      </c>
      <c r="D588">
        <v>0</v>
      </c>
      <c r="E588" t="str">
        <f t="shared" si="9"/>
        <v>1</v>
      </c>
      <c r="F588" t="s">
        <v>363</v>
      </c>
      <c r="G588">
        <v>2025</v>
      </c>
      <c r="H588" s="240">
        <v>3.3300000000000003E-2</v>
      </c>
    </row>
    <row r="589" spans="2:8" ht="15" thickBot="1" x14ac:dyDescent="0.35">
      <c r="B589" t="s">
        <v>349</v>
      </c>
      <c r="C589">
        <v>1</v>
      </c>
      <c r="D589">
        <v>0</v>
      </c>
      <c r="E589" t="str">
        <f t="shared" si="9"/>
        <v>1</v>
      </c>
      <c r="F589" t="s">
        <v>363</v>
      </c>
      <c r="G589">
        <v>2025</v>
      </c>
      <c r="H589" s="240">
        <v>3.3300000000000003E-2</v>
      </c>
    </row>
    <row r="590" spans="2:8" ht="15" thickBot="1" x14ac:dyDescent="0.35">
      <c r="B590" t="s">
        <v>349</v>
      </c>
      <c r="C590">
        <v>1</v>
      </c>
      <c r="D590">
        <v>0</v>
      </c>
      <c r="E590" t="str">
        <f t="shared" si="9"/>
        <v>1</v>
      </c>
      <c r="F590" t="s">
        <v>363</v>
      </c>
      <c r="G590">
        <v>2025</v>
      </c>
      <c r="H590" s="240">
        <v>3.3300000000000003E-2</v>
      </c>
    </row>
    <row r="591" spans="2:8" ht="15" thickBot="1" x14ac:dyDescent="0.35">
      <c r="B591" t="s">
        <v>349</v>
      </c>
      <c r="C591">
        <v>1</v>
      </c>
      <c r="D591">
        <v>0</v>
      </c>
      <c r="E591" t="str">
        <f t="shared" si="9"/>
        <v>1</v>
      </c>
      <c r="F591" t="s">
        <v>363</v>
      </c>
      <c r="G591">
        <v>2025</v>
      </c>
      <c r="H591" s="240">
        <v>3.3300000000000003E-2</v>
      </c>
    </row>
    <row r="592" spans="2:8" ht="15" thickBot="1" x14ac:dyDescent="0.35">
      <c r="B592" t="s">
        <v>349</v>
      </c>
      <c r="C592">
        <v>1</v>
      </c>
      <c r="D592">
        <v>0</v>
      </c>
      <c r="E592" t="str">
        <f t="shared" si="9"/>
        <v>1</v>
      </c>
      <c r="F592" t="s">
        <v>363</v>
      </c>
      <c r="G592">
        <v>2025</v>
      </c>
      <c r="H592" s="240">
        <v>3.3300000000000003E-2</v>
      </c>
    </row>
    <row r="593" spans="2:8" x14ac:dyDescent="0.3">
      <c r="B593" t="s">
        <v>349</v>
      </c>
      <c r="C593" cm="1">
        <f t="array" ref="C593:C651">'MTTO (2)'!D9:D67</f>
        <v>1</v>
      </c>
      <c r="D593" cm="1">
        <f t="array" ref="D593:D651">'MTTO (2)'!O9:O67</f>
        <v>1</v>
      </c>
      <c r="E593" t="str">
        <f t="shared" si="9"/>
        <v>0</v>
      </c>
      <c r="F593" t="s">
        <v>323</v>
      </c>
      <c r="G593">
        <v>2025</v>
      </c>
      <c r="H593" s="227">
        <v>0.02</v>
      </c>
    </row>
    <row r="594" spans="2:8" ht="15" thickBot="1" x14ac:dyDescent="0.35">
      <c r="B594" t="s">
        <v>349</v>
      </c>
      <c r="C594">
        <v>1</v>
      </c>
      <c r="D594">
        <v>1</v>
      </c>
      <c r="E594" t="str">
        <f t="shared" si="9"/>
        <v>0</v>
      </c>
      <c r="F594" t="s">
        <v>323</v>
      </c>
      <c r="G594">
        <v>2025</v>
      </c>
      <c r="H594" s="228">
        <v>0.02</v>
      </c>
    </row>
    <row r="595" spans="2:8" x14ac:dyDescent="0.3">
      <c r="B595" t="s">
        <v>349</v>
      </c>
      <c r="C595">
        <v>1</v>
      </c>
      <c r="D595">
        <v>1</v>
      </c>
      <c r="E595" t="str">
        <f t="shared" si="9"/>
        <v>0</v>
      </c>
      <c r="F595" t="s">
        <v>323</v>
      </c>
      <c r="G595">
        <v>2025</v>
      </c>
      <c r="H595" s="237">
        <v>2.3300000000000001E-2</v>
      </c>
    </row>
    <row r="596" spans="2:8" x14ac:dyDescent="0.3">
      <c r="B596" t="s">
        <v>349</v>
      </c>
      <c r="C596">
        <v>1</v>
      </c>
      <c r="D596">
        <v>1</v>
      </c>
      <c r="E596" t="str">
        <f t="shared" si="9"/>
        <v>0</v>
      </c>
      <c r="F596" t="s">
        <v>323</v>
      </c>
      <c r="G596">
        <v>2025</v>
      </c>
      <c r="H596" s="237">
        <v>2.3300000000000001E-2</v>
      </c>
    </row>
    <row r="597" spans="2:8" ht="15" thickBot="1" x14ac:dyDescent="0.35">
      <c r="B597" t="s">
        <v>349</v>
      </c>
      <c r="C597">
        <v>1</v>
      </c>
      <c r="D597">
        <v>1</v>
      </c>
      <c r="E597" t="str">
        <f t="shared" ref="E597:E660" si="10">IF(D597=1,"0","1")</f>
        <v>0</v>
      </c>
      <c r="F597" t="s">
        <v>323</v>
      </c>
      <c r="G597">
        <v>2025</v>
      </c>
      <c r="H597" s="237">
        <v>2.3300000000000001E-2</v>
      </c>
    </row>
    <row r="598" spans="2:8" ht="15" thickBot="1" x14ac:dyDescent="0.35">
      <c r="B598" t="s">
        <v>349</v>
      </c>
      <c r="C598">
        <v>1</v>
      </c>
      <c r="D598">
        <v>1</v>
      </c>
      <c r="E598" t="str">
        <f t="shared" si="10"/>
        <v>0</v>
      </c>
      <c r="F598" t="s">
        <v>323</v>
      </c>
      <c r="G598">
        <v>2025</v>
      </c>
      <c r="H598" s="231">
        <v>0.02</v>
      </c>
    </row>
    <row r="599" spans="2:8" ht="15" thickBot="1" x14ac:dyDescent="0.35">
      <c r="B599" t="s">
        <v>349</v>
      </c>
      <c r="C599">
        <v>1</v>
      </c>
      <c r="D599">
        <v>1</v>
      </c>
      <c r="E599" t="str">
        <f t="shared" si="10"/>
        <v>0</v>
      </c>
      <c r="F599" t="s">
        <v>323</v>
      </c>
      <c r="G599">
        <v>2025</v>
      </c>
      <c r="H599" s="231">
        <v>0.02</v>
      </c>
    </row>
    <row r="600" spans="2:8" ht="15" thickBot="1" x14ac:dyDescent="0.35">
      <c r="B600" t="s">
        <v>349</v>
      </c>
      <c r="C600">
        <v>1</v>
      </c>
      <c r="D600">
        <v>0</v>
      </c>
      <c r="E600" t="str">
        <f t="shared" si="10"/>
        <v>1</v>
      </c>
      <c r="F600" t="s">
        <v>323</v>
      </c>
      <c r="G600">
        <v>2025</v>
      </c>
      <c r="H600" s="227">
        <v>0.01</v>
      </c>
    </row>
    <row r="601" spans="2:8" ht="15" thickBot="1" x14ac:dyDescent="0.35">
      <c r="B601" t="s">
        <v>349</v>
      </c>
      <c r="C601">
        <v>1</v>
      </c>
      <c r="D601">
        <v>0</v>
      </c>
      <c r="E601" t="str">
        <f t="shared" si="10"/>
        <v>1</v>
      </c>
      <c r="F601" t="s">
        <v>323</v>
      </c>
      <c r="G601">
        <v>2025</v>
      </c>
      <c r="H601" s="227">
        <v>0.01</v>
      </c>
    </row>
    <row r="602" spans="2:8" ht="15" thickBot="1" x14ac:dyDescent="0.35">
      <c r="B602" t="s">
        <v>349</v>
      </c>
      <c r="C602">
        <v>1</v>
      </c>
      <c r="D602">
        <v>0</v>
      </c>
      <c r="E602" t="str">
        <f t="shared" si="10"/>
        <v>1</v>
      </c>
      <c r="F602" t="s">
        <v>323</v>
      </c>
      <c r="G602">
        <v>2025</v>
      </c>
      <c r="H602" s="227">
        <v>0.01</v>
      </c>
    </row>
    <row r="603" spans="2:8" ht="15" thickBot="1" x14ac:dyDescent="0.35">
      <c r="B603" t="s">
        <v>349</v>
      </c>
      <c r="C603">
        <v>1</v>
      </c>
      <c r="D603">
        <v>0</v>
      </c>
      <c r="E603" t="str">
        <f t="shared" si="10"/>
        <v>1</v>
      </c>
      <c r="F603" t="s">
        <v>323</v>
      </c>
      <c r="G603">
        <v>2025</v>
      </c>
      <c r="H603" s="227">
        <v>0.01</v>
      </c>
    </row>
    <row r="604" spans="2:8" ht="15" thickBot="1" x14ac:dyDescent="0.35">
      <c r="B604" t="s">
        <v>349</v>
      </c>
      <c r="C604">
        <v>1</v>
      </c>
      <c r="D604">
        <v>1</v>
      </c>
      <c r="E604" t="str">
        <f t="shared" si="10"/>
        <v>0</v>
      </c>
      <c r="F604" t="s">
        <v>323</v>
      </c>
      <c r="G604">
        <v>2025</v>
      </c>
      <c r="H604" s="227">
        <v>0.01</v>
      </c>
    </row>
    <row r="605" spans="2:8" ht="15" thickBot="1" x14ac:dyDescent="0.35">
      <c r="B605" t="s">
        <v>349</v>
      </c>
      <c r="C605">
        <v>1</v>
      </c>
      <c r="D605">
        <v>0</v>
      </c>
      <c r="E605" t="str">
        <f t="shared" si="10"/>
        <v>1</v>
      </c>
      <c r="F605" t="s">
        <v>323</v>
      </c>
      <c r="G605">
        <v>2025</v>
      </c>
      <c r="H605" s="227">
        <v>0.01</v>
      </c>
    </row>
    <row r="606" spans="2:8" ht="15" thickBot="1" x14ac:dyDescent="0.35">
      <c r="B606" t="s">
        <v>349</v>
      </c>
      <c r="C606">
        <v>1</v>
      </c>
      <c r="D606">
        <v>0</v>
      </c>
      <c r="E606" t="str">
        <f t="shared" si="10"/>
        <v>1</v>
      </c>
      <c r="F606" t="s">
        <v>323</v>
      </c>
      <c r="G606">
        <v>2025</v>
      </c>
      <c r="H606" s="227">
        <v>0.01</v>
      </c>
    </row>
    <row r="607" spans="2:8" ht="15" thickBot="1" x14ac:dyDescent="0.35">
      <c r="B607" t="s">
        <v>349</v>
      </c>
      <c r="C607">
        <v>1</v>
      </c>
      <c r="D607">
        <v>0</v>
      </c>
      <c r="E607" t="str">
        <f t="shared" si="10"/>
        <v>1</v>
      </c>
      <c r="F607" t="s">
        <v>323</v>
      </c>
      <c r="G607">
        <v>2025</v>
      </c>
      <c r="H607" s="227">
        <v>0.01</v>
      </c>
    </row>
    <row r="608" spans="2:8" ht="15" thickBot="1" x14ac:dyDescent="0.35">
      <c r="B608" t="s">
        <v>349</v>
      </c>
      <c r="C608">
        <v>1</v>
      </c>
      <c r="D608">
        <v>0</v>
      </c>
      <c r="E608" t="str">
        <f t="shared" si="10"/>
        <v>1</v>
      </c>
      <c r="F608" t="s">
        <v>323</v>
      </c>
      <c r="G608">
        <v>2025</v>
      </c>
      <c r="H608" s="227">
        <v>0.01</v>
      </c>
    </row>
    <row r="609" spans="2:8" x14ac:dyDescent="0.3">
      <c r="B609" t="s">
        <v>349</v>
      </c>
      <c r="C609">
        <v>1</v>
      </c>
      <c r="D609">
        <v>1</v>
      </c>
      <c r="E609" t="str">
        <f t="shared" si="10"/>
        <v>0</v>
      </c>
      <c r="F609" t="s">
        <v>323</v>
      </c>
      <c r="G609">
        <v>2025</v>
      </c>
      <c r="H609" s="227">
        <v>0.01</v>
      </c>
    </row>
    <row r="610" spans="2:8" x14ac:dyDescent="0.3">
      <c r="B610" t="s">
        <v>349</v>
      </c>
      <c r="C610">
        <v>1</v>
      </c>
      <c r="D610">
        <v>0</v>
      </c>
      <c r="E610" t="str">
        <f t="shared" si="10"/>
        <v>1</v>
      </c>
      <c r="F610" t="s">
        <v>323</v>
      </c>
      <c r="G610">
        <v>2025</v>
      </c>
      <c r="H610" s="238">
        <v>1.4E-2</v>
      </c>
    </row>
    <row r="611" spans="2:8" x14ac:dyDescent="0.3">
      <c r="B611" t="s">
        <v>349</v>
      </c>
      <c r="C611">
        <v>1</v>
      </c>
      <c r="D611">
        <v>0</v>
      </c>
      <c r="E611" t="str">
        <f t="shared" si="10"/>
        <v>1</v>
      </c>
      <c r="F611" t="s">
        <v>323</v>
      </c>
      <c r="G611">
        <v>2025</v>
      </c>
      <c r="H611" s="238">
        <v>1.4E-2</v>
      </c>
    </row>
    <row r="612" spans="2:8" x14ac:dyDescent="0.3">
      <c r="B612" t="s">
        <v>349</v>
      </c>
      <c r="C612">
        <v>1</v>
      </c>
      <c r="D612">
        <v>0</v>
      </c>
      <c r="E612" t="str">
        <f t="shared" si="10"/>
        <v>1</v>
      </c>
      <c r="F612" t="s">
        <v>323</v>
      </c>
      <c r="G612">
        <v>2025</v>
      </c>
      <c r="H612" s="238">
        <v>1.4E-2</v>
      </c>
    </row>
    <row r="613" spans="2:8" x14ac:dyDescent="0.3">
      <c r="B613" t="s">
        <v>349</v>
      </c>
      <c r="C613">
        <v>2</v>
      </c>
      <c r="D613">
        <v>0</v>
      </c>
      <c r="E613" t="str">
        <f t="shared" si="10"/>
        <v>1</v>
      </c>
      <c r="F613" t="s">
        <v>323</v>
      </c>
      <c r="G613">
        <v>2025</v>
      </c>
      <c r="H613" s="238">
        <v>1.4E-2</v>
      </c>
    </row>
    <row r="614" spans="2:8" x14ac:dyDescent="0.3">
      <c r="B614" t="s">
        <v>349</v>
      </c>
      <c r="C614">
        <v>2</v>
      </c>
      <c r="D614">
        <v>0</v>
      </c>
      <c r="E614" t="str">
        <f t="shared" si="10"/>
        <v>1</v>
      </c>
      <c r="F614" t="s">
        <v>323</v>
      </c>
      <c r="G614">
        <v>2025</v>
      </c>
      <c r="H614" s="238">
        <v>1.4E-2</v>
      </c>
    </row>
    <row r="615" spans="2:8" x14ac:dyDescent="0.3">
      <c r="B615" t="s">
        <v>349</v>
      </c>
      <c r="C615">
        <v>2</v>
      </c>
      <c r="D615">
        <v>0</v>
      </c>
      <c r="E615" t="str">
        <f t="shared" si="10"/>
        <v>1</v>
      </c>
      <c r="F615" t="s">
        <v>323</v>
      </c>
      <c r="G615">
        <v>2025</v>
      </c>
      <c r="H615" s="238">
        <v>6.6600000000000001E-3</v>
      </c>
    </row>
    <row r="616" spans="2:8" x14ac:dyDescent="0.3">
      <c r="B616" t="s">
        <v>349</v>
      </c>
      <c r="C616">
        <v>2</v>
      </c>
      <c r="D616">
        <v>0</v>
      </c>
      <c r="E616" t="str">
        <f t="shared" si="10"/>
        <v>1</v>
      </c>
      <c r="F616" t="s">
        <v>323</v>
      </c>
      <c r="G616">
        <v>2025</v>
      </c>
      <c r="H616" s="238">
        <v>6.6600000000000001E-3</v>
      </c>
    </row>
    <row r="617" spans="2:8" ht="15" thickBot="1" x14ac:dyDescent="0.35">
      <c r="B617" t="s">
        <v>349</v>
      </c>
      <c r="C617">
        <v>1</v>
      </c>
      <c r="D617">
        <v>0</v>
      </c>
      <c r="E617" t="str">
        <f t="shared" si="10"/>
        <v>1</v>
      </c>
      <c r="F617" t="s">
        <v>323</v>
      </c>
      <c r="G617">
        <v>2025</v>
      </c>
      <c r="H617" s="238">
        <v>6.6600000000000001E-3</v>
      </c>
    </row>
    <row r="618" spans="2:8" ht="15" thickBot="1" x14ac:dyDescent="0.35">
      <c r="B618" t="s">
        <v>349</v>
      </c>
      <c r="C618">
        <v>1</v>
      </c>
      <c r="D618">
        <v>0</v>
      </c>
      <c r="E618" t="str">
        <f t="shared" si="10"/>
        <v>1</v>
      </c>
      <c r="F618" t="s">
        <v>323</v>
      </c>
      <c r="G618">
        <v>2025</v>
      </c>
      <c r="H618" s="236">
        <v>0.01</v>
      </c>
    </row>
    <row r="619" spans="2:8" ht="15" thickBot="1" x14ac:dyDescent="0.35">
      <c r="B619" t="s">
        <v>349</v>
      </c>
      <c r="C619">
        <v>1</v>
      </c>
      <c r="D619">
        <v>0</v>
      </c>
      <c r="E619" t="str">
        <f t="shared" si="10"/>
        <v>1</v>
      </c>
      <c r="F619" t="s">
        <v>323</v>
      </c>
      <c r="G619">
        <v>2025</v>
      </c>
      <c r="H619" s="236">
        <v>0.01</v>
      </c>
    </row>
    <row r="620" spans="2:8" ht="15" thickBot="1" x14ac:dyDescent="0.35">
      <c r="B620" t="s">
        <v>349</v>
      </c>
      <c r="C620">
        <v>1</v>
      </c>
      <c r="D620">
        <v>0</v>
      </c>
      <c r="E620" t="str">
        <f t="shared" si="10"/>
        <v>1</v>
      </c>
      <c r="F620" t="s">
        <v>323</v>
      </c>
      <c r="G620">
        <v>2025</v>
      </c>
      <c r="H620" s="236">
        <v>0.01</v>
      </c>
    </row>
    <row r="621" spans="2:8" x14ac:dyDescent="0.3">
      <c r="B621" t="s">
        <v>349</v>
      </c>
      <c r="C621">
        <v>0</v>
      </c>
      <c r="D621">
        <v>0</v>
      </c>
      <c r="E621" t="str">
        <f t="shared" si="10"/>
        <v>1</v>
      </c>
      <c r="F621" t="s">
        <v>323</v>
      </c>
      <c r="G621">
        <v>2025</v>
      </c>
      <c r="H621" s="236">
        <v>0.01</v>
      </c>
    </row>
    <row r="622" spans="2:8" ht="15" thickBot="1" x14ac:dyDescent="0.35">
      <c r="B622" t="s">
        <v>349</v>
      </c>
      <c r="C622">
        <v>1</v>
      </c>
      <c r="D622">
        <v>0</v>
      </c>
      <c r="E622" t="str">
        <f t="shared" si="10"/>
        <v>1</v>
      </c>
      <c r="F622" t="s">
        <v>323</v>
      </c>
      <c r="G622">
        <v>2025</v>
      </c>
      <c r="H622" s="226">
        <v>0.01</v>
      </c>
    </row>
    <row r="623" spans="2:8" ht="15" thickBot="1" x14ac:dyDescent="0.35">
      <c r="B623" t="s">
        <v>349</v>
      </c>
      <c r="C623">
        <v>0</v>
      </c>
      <c r="D623">
        <v>0</v>
      </c>
      <c r="E623" t="str">
        <f t="shared" si="10"/>
        <v>1</v>
      </c>
      <c r="F623" t="s">
        <v>323</v>
      </c>
      <c r="G623">
        <v>2025</v>
      </c>
      <c r="H623" s="240">
        <v>8.7500000000000008E-3</v>
      </c>
    </row>
    <row r="624" spans="2:8" ht="15" thickBot="1" x14ac:dyDescent="0.35">
      <c r="B624" t="s">
        <v>349</v>
      </c>
      <c r="C624">
        <v>1</v>
      </c>
      <c r="D624">
        <v>0</v>
      </c>
      <c r="E624" t="str">
        <f t="shared" si="10"/>
        <v>1</v>
      </c>
      <c r="F624" t="s">
        <v>323</v>
      </c>
      <c r="G624">
        <v>2025</v>
      </c>
      <c r="H624" s="240">
        <v>8.7500000000000008E-3</v>
      </c>
    </row>
    <row r="625" spans="2:8" ht="15" thickBot="1" x14ac:dyDescent="0.35">
      <c r="B625" t="s">
        <v>349</v>
      </c>
      <c r="C625">
        <v>0</v>
      </c>
      <c r="D625">
        <v>0</v>
      </c>
      <c r="E625" t="str">
        <f t="shared" si="10"/>
        <v>1</v>
      </c>
      <c r="F625" t="s">
        <v>323</v>
      </c>
      <c r="G625">
        <v>2025</v>
      </c>
      <c r="H625" s="240">
        <v>8.7500000000000008E-3</v>
      </c>
    </row>
    <row r="626" spans="2:8" ht="15" thickBot="1" x14ac:dyDescent="0.35">
      <c r="B626" t="s">
        <v>349</v>
      </c>
      <c r="C626">
        <v>1</v>
      </c>
      <c r="D626">
        <v>0</v>
      </c>
      <c r="E626" t="str">
        <f t="shared" si="10"/>
        <v>1</v>
      </c>
      <c r="F626" t="s">
        <v>323</v>
      </c>
      <c r="G626">
        <v>2025</v>
      </c>
      <c r="H626" s="240">
        <v>8.7500000000000008E-3</v>
      </c>
    </row>
    <row r="627" spans="2:8" ht="15" thickBot="1" x14ac:dyDescent="0.35">
      <c r="B627" t="s">
        <v>349</v>
      </c>
      <c r="C627">
        <v>1</v>
      </c>
      <c r="D627">
        <v>0</v>
      </c>
      <c r="E627" t="str">
        <f t="shared" si="10"/>
        <v>1</v>
      </c>
      <c r="F627" t="s">
        <v>323</v>
      </c>
      <c r="G627">
        <v>2025</v>
      </c>
      <c r="H627" s="240">
        <v>8.7500000000000008E-3</v>
      </c>
    </row>
    <row r="628" spans="2:8" ht="15" thickBot="1" x14ac:dyDescent="0.35">
      <c r="B628" t="s">
        <v>349</v>
      </c>
      <c r="C628">
        <v>0</v>
      </c>
      <c r="D628">
        <v>0</v>
      </c>
      <c r="E628" t="str">
        <f t="shared" si="10"/>
        <v>1</v>
      </c>
      <c r="F628" t="s">
        <v>323</v>
      </c>
      <c r="G628">
        <v>2025</v>
      </c>
      <c r="H628" s="240">
        <v>8.7500000000000008E-3</v>
      </c>
    </row>
    <row r="629" spans="2:8" ht="15" thickBot="1" x14ac:dyDescent="0.35">
      <c r="B629" t="s">
        <v>349</v>
      </c>
      <c r="C629">
        <v>1</v>
      </c>
      <c r="D629">
        <v>0</v>
      </c>
      <c r="E629" t="str">
        <f t="shared" si="10"/>
        <v>1</v>
      </c>
      <c r="F629" t="s">
        <v>323</v>
      </c>
      <c r="G629">
        <v>2025</v>
      </c>
      <c r="H629" s="240">
        <v>8.7500000000000008E-3</v>
      </c>
    </row>
    <row r="630" spans="2:8" ht="15" thickBot="1" x14ac:dyDescent="0.35">
      <c r="B630" t="s">
        <v>349</v>
      </c>
      <c r="C630">
        <v>1</v>
      </c>
      <c r="D630">
        <v>0</v>
      </c>
      <c r="E630" t="str">
        <f t="shared" si="10"/>
        <v>1</v>
      </c>
      <c r="F630" t="s">
        <v>323</v>
      </c>
      <c r="G630">
        <v>2025</v>
      </c>
      <c r="H630" s="240">
        <v>8.7500000000000008E-3</v>
      </c>
    </row>
    <row r="631" spans="2:8" ht="15" thickBot="1" x14ac:dyDescent="0.35">
      <c r="B631" t="s">
        <v>349</v>
      </c>
      <c r="C631">
        <v>2</v>
      </c>
      <c r="D631">
        <v>0</v>
      </c>
      <c r="E631" t="str">
        <f t="shared" si="10"/>
        <v>1</v>
      </c>
      <c r="F631" t="s">
        <v>323</v>
      </c>
      <c r="G631">
        <v>2025</v>
      </c>
      <c r="H631" s="240">
        <v>1.4E-2</v>
      </c>
    </row>
    <row r="632" spans="2:8" ht="15" thickBot="1" x14ac:dyDescent="0.35">
      <c r="B632" t="s">
        <v>349</v>
      </c>
      <c r="C632">
        <v>2</v>
      </c>
      <c r="D632">
        <v>0</v>
      </c>
      <c r="E632" t="str">
        <f t="shared" si="10"/>
        <v>1</v>
      </c>
      <c r="F632" t="s">
        <v>323</v>
      </c>
      <c r="G632">
        <v>2025</v>
      </c>
      <c r="H632" s="240">
        <v>1.4E-2</v>
      </c>
    </row>
    <row r="633" spans="2:8" ht="15" thickBot="1" x14ac:dyDescent="0.35">
      <c r="B633" t="s">
        <v>349</v>
      </c>
      <c r="C633">
        <v>2</v>
      </c>
      <c r="D633">
        <v>0</v>
      </c>
      <c r="E633" t="str">
        <f t="shared" si="10"/>
        <v>1</v>
      </c>
      <c r="F633" t="s">
        <v>323</v>
      </c>
      <c r="G633">
        <v>2025</v>
      </c>
      <c r="H633" s="240">
        <v>1.4E-2</v>
      </c>
    </row>
    <row r="634" spans="2:8" ht="15" thickBot="1" x14ac:dyDescent="0.35">
      <c r="B634" t="s">
        <v>349</v>
      </c>
      <c r="C634">
        <v>1</v>
      </c>
      <c r="D634">
        <v>0</v>
      </c>
      <c r="E634" t="str">
        <f t="shared" si="10"/>
        <v>1</v>
      </c>
      <c r="F634" t="s">
        <v>323</v>
      </c>
      <c r="G634">
        <v>2025</v>
      </c>
      <c r="H634" s="240">
        <v>1.4E-2</v>
      </c>
    </row>
    <row r="635" spans="2:8" ht="15" thickBot="1" x14ac:dyDescent="0.35">
      <c r="B635" t="s">
        <v>349</v>
      </c>
      <c r="C635">
        <v>1</v>
      </c>
      <c r="D635">
        <v>0</v>
      </c>
      <c r="E635" t="str">
        <f t="shared" si="10"/>
        <v>1</v>
      </c>
      <c r="F635" t="s">
        <v>323</v>
      </c>
      <c r="G635">
        <v>2025</v>
      </c>
      <c r="H635" s="240">
        <v>1.4E-2</v>
      </c>
    </row>
    <row r="636" spans="2:8" ht="15" thickBot="1" x14ac:dyDescent="0.35">
      <c r="B636" t="s">
        <v>349</v>
      </c>
      <c r="C636">
        <v>1</v>
      </c>
      <c r="D636">
        <v>0</v>
      </c>
      <c r="E636" t="str">
        <f t="shared" si="10"/>
        <v>1</v>
      </c>
      <c r="F636" t="s">
        <v>323</v>
      </c>
      <c r="G636">
        <v>2025</v>
      </c>
      <c r="H636" s="227">
        <v>0.05</v>
      </c>
    </row>
    <row r="637" spans="2:8" ht="15" thickBot="1" x14ac:dyDescent="0.35">
      <c r="B637" t="s">
        <v>349</v>
      </c>
      <c r="C637">
        <v>1</v>
      </c>
      <c r="D637">
        <v>0</v>
      </c>
      <c r="E637" t="str">
        <f t="shared" si="10"/>
        <v>1</v>
      </c>
      <c r="F637" t="s">
        <v>323</v>
      </c>
      <c r="G637">
        <v>2025</v>
      </c>
      <c r="H637" s="248">
        <v>2.3300000000000001E-2</v>
      </c>
    </row>
    <row r="638" spans="2:8" ht="15" thickBot="1" x14ac:dyDescent="0.35">
      <c r="B638" t="s">
        <v>349</v>
      </c>
      <c r="C638">
        <v>1</v>
      </c>
      <c r="D638">
        <v>0</v>
      </c>
      <c r="E638" t="str">
        <f t="shared" si="10"/>
        <v>1</v>
      </c>
      <c r="F638" t="s">
        <v>323</v>
      </c>
      <c r="G638">
        <v>2025</v>
      </c>
      <c r="H638" s="248">
        <v>2.3300000000000001E-2</v>
      </c>
    </row>
    <row r="639" spans="2:8" ht="15" thickBot="1" x14ac:dyDescent="0.35">
      <c r="B639" t="s">
        <v>349</v>
      </c>
      <c r="C639">
        <v>1</v>
      </c>
      <c r="D639">
        <v>0</v>
      </c>
      <c r="E639" t="str">
        <f t="shared" si="10"/>
        <v>1</v>
      </c>
      <c r="F639" t="s">
        <v>323</v>
      </c>
      <c r="G639">
        <v>2025</v>
      </c>
      <c r="H639" s="240">
        <v>2.3300000000000001E-2</v>
      </c>
    </row>
    <row r="640" spans="2:8" x14ac:dyDescent="0.3">
      <c r="B640" t="s">
        <v>349</v>
      </c>
      <c r="C640">
        <v>2</v>
      </c>
      <c r="D640">
        <v>0</v>
      </c>
      <c r="E640" t="str">
        <f t="shared" si="10"/>
        <v>1</v>
      </c>
      <c r="F640" t="s">
        <v>323</v>
      </c>
      <c r="G640">
        <v>2025</v>
      </c>
      <c r="H640" s="248">
        <v>3.5000000000000003E-2</v>
      </c>
    </row>
    <row r="641" spans="2:8" ht="15" thickBot="1" x14ac:dyDescent="0.35">
      <c r="B641" t="s">
        <v>349</v>
      </c>
      <c r="C641">
        <v>2</v>
      </c>
      <c r="D641">
        <v>0</v>
      </c>
      <c r="E641" t="str">
        <f t="shared" si="10"/>
        <v>1</v>
      </c>
      <c r="F641" t="s">
        <v>323</v>
      </c>
      <c r="G641">
        <v>2025</v>
      </c>
      <c r="H641" s="249">
        <v>3.5000000000000003E-2</v>
      </c>
    </row>
    <row r="642" spans="2:8" ht="15" thickBot="1" x14ac:dyDescent="0.35">
      <c r="B642" t="s">
        <v>349</v>
      </c>
      <c r="C642">
        <v>1</v>
      </c>
      <c r="D642">
        <v>0</v>
      </c>
      <c r="E642" t="str">
        <f t="shared" si="10"/>
        <v>1</v>
      </c>
      <c r="F642" t="s">
        <v>323</v>
      </c>
      <c r="G642">
        <v>2025</v>
      </c>
      <c r="H642" s="248">
        <v>5.0000000000000001E-3</v>
      </c>
    </row>
    <row r="643" spans="2:8" ht="15" thickBot="1" x14ac:dyDescent="0.35">
      <c r="B643" t="s">
        <v>349</v>
      </c>
      <c r="C643">
        <v>2</v>
      </c>
      <c r="D643">
        <v>0</v>
      </c>
      <c r="E643" t="str">
        <f t="shared" si="10"/>
        <v>1</v>
      </c>
      <c r="F643" t="s">
        <v>323</v>
      </c>
      <c r="G643">
        <v>2025</v>
      </c>
      <c r="H643" s="248">
        <v>5.0000000000000001E-3</v>
      </c>
    </row>
    <row r="644" spans="2:8" ht="15" thickBot="1" x14ac:dyDescent="0.35">
      <c r="B644" t="s">
        <v>349</v>
      </c>
      <c r="C644">
        <v>2</v>
      </c>
      <c r="D644">
        <v>0</v>
      </c>
      <c r="E644" t="str">
        <f t="shared" si="10"/>
        <v>1</v>
      </c>
      <c r="F644" t="s">
        <v>323</v>
      </c>
      <c r="G644">
        <v>2025</v>
      </c>
      <c r="H644" s="248">
        <v>3.5000000000000003E-2</v>
      </c>
    </row>
    <row r="645" spans="2:8" ht="15" thickBot="1" x14ac:dyDescent="0.35">
      <c r="B645" t="s">
        <v>349</v>
      </c>
      <c r="C645">
        <v>2</v>
      </c>
      <c r="D645">
        <v>0</v>
      </c>
      <c r="E645" t="str">
        <f t="shared" si="10"/>
        <v>1</v>
      </c>
      <c r="F645" t="s">
        <v>323</v>
      </c>
      <c r="G645">
        <v>2025</v>
      </c>
      <c r="H645" s="248">
        <v>3.5000000000000003E-2</v>
      </c>
    </row>
    <row r="646" spans="2:8" ht="15" thickBot="1" x14ac:dyDescent="0.35">
      <c r="B646" t="s">
        <v>349</v>
      </c>
      <c r="C646">
        <v>1</v>
      </c>
      <c r="D646">
        <v>0</v>
      </c>
      <c r="E646" t="str">
        <f t="shared" si="10"/>
        <v>1</v>
      </c>
      <c r="F646" t="s">
        <v>323</v>
      </c>
      <c r="G646">
        <v>2025</v>
      </c>
      <c r="H646" s="240">
        <v>3.3500000000000002E-2</v>
      </c>
    </row>
    <row r="647" spans="2:8" ht="15" thickBot="1" x14ac:dyDescent="0.35">
      <c r="B647" t="s">
        <v>349</v>
      </c>
      <c r="C647">
        <v>1</v>
      </c>
      <c r="D647">
        <v>0</v>
      </c>
      <c r="E647" t="str">
        <f t="shared" si="10"/>
        <v>1</v>
      </c>
      <c r="F647" t="s">
        <v>323</v>
      </c>
      <c r="G647">
        <v>2025</v>
      </c>
      <c r="H647" s="240">
        <v>3.3300000000000003E-2</v>
      </c>
    </row>
    <row r="648" spans="2:8" ht="15" thickBot="1" x14ac:dyDescent="0.35">
      <c r="B648" t="s">
        <v>349</v>
      </c>
      <c r="C648">
        <v>1</v>
      </c>
      <c r="D648">
        <v>0</v>
      </c>
      <c r="E648" t="str">
        <f t="shared" si="10"/>
        <v>1</v>
      </c>
      <c r="F648" t="s">
        <v>323</v>
      </c>
      <c r="G648">
        <v>2025</v>
      </c>
      <c r="H648" s="240">
        <v>3.3300000000000003E-2</v>
      </c>
    </row>
    <row r="649" spans="2:8" ht="15" thickBot="1" x14ac:dyDescent="0.35">
      <c r="B649" t="s">
        <v>349</v>
      </c>
      <c r="C649">
        <v>1</v>
      </c>
      <c r="D649">
        <v>0</v>
      </c>
      <c r="E649" t="str">
        <f t="shared" si="10"/>
        <v>1</v>
      </c>
      <c r="F649" t="s">
        <v>323</v>
      </c>
      <c r="G649">
        <v>2025</v>
      </c>
      <c r="H649" s="240">
        <v>3.3300000000000003E-2</v>
      </c>
    </row>
    <row r="650" spans="2:8" ht="15" thickBot="1" x14ac:dyDescent="0.35">
      <c r="B650" t="s">
        <v>349</v>
      </c>
      <c r="C650">
        <v>1</v>
      </c>
      <c r="D650">
        <v>0</v>
      </c>
      <c r="E650" t="str">
        <f t="shared" si="10"/>
        <v>1</v>
      </c>
      <c r="F650" t="s">
        <v>323</v>
      </c>
      <c r="G650">
        <v>2025</v>
      </c>
      <c r="H650" s="240">
        <v>3.3300000000000003E-2</v>
      </c>
    </row>
    <row r="651" spans="2:8" ht="15" thickBot="1" x14ac:dyDescent="0.35">
      <c r="B651" t="s">
        <v>349</v>
      </c>
      <c r="C651">
        <v>1</v>
      </c>
      <c r="D651">
        <v>0</v>
      </c>
      <c r="E651" t="str">
        <f t="shared" si="10"/>
        <v>1</v>
      </c>
      <c r="F651" t="s">
        <v>323</v>
      </c>
      <c r="G651">
        <v>2025</v>
      </c>
      <c r="H651" s="240">
        <v>3.3300000000000003E-2</v>
      </c>
    </row>
    <row r="652" spans="2:8" x14ac:dyDescent="0.3">
      <c r="B652" t="s">
        <v>349</v>
      </c>
      <c r="C652" cm="1">
        <f t="array" ref="C652:C710">'MTTO (2)'!D9:D67</f>
        <v>1</v>
      </c>
      <c r="D652" cm="1">
        <f t="array" ref="D652:D710">'MTTO (2)'!P9:P67</f>
        <v>0.02</v>
      </c>
      <c r="E652" t="str">
        <f t="shared" si="10"/>
        <v>1</v>
      </c>
      <c r="F652" t="s">
        <v>324</v>
      </c>
      <c r="G652">
        <v>2025</v>
      </c>
      <c r="H652" s="227">
        <v>0.02</v>
      </c>
    </row>
    <row r="653" spans="2:8" ht="15" thickBot="1" x14ac:dyDescent="0.35">
      <c r="B653" t="s">
        <v>349</v>
      </c>
      <c r="C653">
        <v>1</v>
      </c>
      <c r="D653">
        <v>0.02</v>
      </c>
      <c r="E653" t="str">
        <f t="shared" si="10"/>
        <v>1</v>
      </c>
      <c r="F653" t="s">
        <v>324</v>
      </c>
      <c r="G653">
        <v>2025</v>
      </c>
      <c r="H653" s="228">
        <v>0.02</v>
      </c>
    </row>
    <row r="654" spans="2:8" x14ac:dyDescent="0.3">
      <c r="B654" t="s">
        <v>349</v>
      </c>
      <c r="C654">
        <v>1</v>
      </c>
      <c r="D654">
        <v>2.3300000000000001E-2</v>
      </c>
      <c r="E654" t="str">
        <f t="shared" si="10"/>
        <v>1</v>
      </c>
      <c r="F654" t="s">
        <v>324</v>
      </c>
      <c r="G654">
        <v>2025</v>
      </c>
      <c r="H654" s="237">
        <v>2.3300000000000001E-2</v>
      </c>
    </row>
    <row r="655" spans="2:8" x14ac:dyDescent="0.3">
      <c r="B655" t="s">
        <v>349</v>
      </c>
      <c r="C655">
        <v>1</v>
      </c>
      <c r="D655">
        <v>2.3300000000000001E-2</v>
      </c>
      <c r="E655" t="str">
        <f t="shared" si="10"/>
        <v>1</v>
      </c>
      <c r="F655" t="s">
        <v>324</v>
      </c>
      <c r="G655">
        <v>2025</v>
      </c>
      <c r="H655" s="237">
        <v>2.3300000000000001E-2</v>
      </c>
    </row>
    <row r="656" spans="2:8" ht="15" thickBot="1" x14ac:dyDescent="0.35">
      <c r="B656" t="s">
        <v>349</v>
      </c>
      <c r="C656">
        <v>1</v>
      </c>
      <c r="D656">
        <v>2.3300000000000001E-2</v>
      </c>
      <c r="E656" t="str">
        <f t="shared" si="10"/>
        <v>1</v>
      </c>
      <c r="F656" t="s">
        <v>324</v>
      </c>
      <c r="G656">
        <v>2025</v>
      </c>
      <c r="H656" s="237">
        <v>2.3300000000000001E-2</v>
      </c>
    </row>
    <row r="657" spans="2:8" ht="15" thickBot="1" x14ac:dyDescent="0.35">
      <c r="B657" t="s">
        <v>349</v>
      </c>
      <c r="C657">
        <v>1</v>
      </c>
      <c r="D657">
        <v>0.02</v>
      </c>
      <c r="E657" t="str">
        <f t="shared" si="10"/>
        <v>1</v>
      </c>
      <c r="F657" t="s">
        <v>324</v>
      </c>
      <c r="G657">
        <v>2025</v>
      </c>
      <c r="H657" s="231">
        <v>0.02</v>
      </c>
    </row>
    <row r="658" spans="2:8" ht="15" thickBot="1" x14ac:dyDescent="0.35">
      <c r="B658" t="s">
        <v>349</v>
      </c>
      <c r="C658">
        <v>1</v>
      </c>
      <c r="D658">
        <v>0.02</v>
      </c>
      <c r="E658" t="str">
        <f t="shared" si="10"/>
        <v>1</v>
      </c>
      <c r="F658" t="s">
        <v>324</v>
      </c>
      <c r="G658">
        <v>2025</v>
      </c>
      <c r="H658" s="231">
        <v>0.02</v>
      </c>
    </row>
    <row r="659" spans="2:8" ht="15" thickBot="1" x14ac:dyDescent="0.35">
      <c r="B659" t="s">
        <v>349</v>
      </c>
      <c r="C659">
        <v>1</v>
      </c>
      <c r="D659">
        <v>0.01</v>
      </c>
      <c r="E659" t="str">
        <f t="shared" si="10"/>
        <v>1</v>
      </c>
      <c r="F659" t="s">
        <v>324</v>
      </c>
      <c r="G659">
        <v>2025</v>
      </c>
      <c r="H659" s="227">
        <v>0.01</v>
      </c>
    </row>
    <row r="660" spans="2:8" ht="15" thickBot="1" x14ac:dyDescent="0.35">
      <c r="B660" t="s">
        <v>349</v>
      </c>
      <c r="C660">
        <v>1</v>
      </c>
      <c r="D660">
        <v>0.01</v>
      </c>
      <c r="E660" t="str">
        <f t="shared" si="10"/>
        <v>1</v>
      </c>
      <c r="F660" t="s">
        <v>324</v>
      </c>
      <c r="G660">
        <v>2025</v>
      </c>
      <c r="H660" s="227">
        <v>0.01</v>
      </c>
    </row>
    <row r="661" spans="2:8" ht="15" thickBot="1" x14ac:dyDescent="0.35">
      <c r="B661" t="s">
        <v>349</v>
      </c>
      <c r="C661">
        <v>1</v>
      </c>
      <c r="D661">
        <v>0.01</v>
      </c>
      <c r="E661" t="str">
        <f t="shared" ref="E661:E710" si="11">IF(D661=1,"0","1")</f>
        <v>1</v>
      </c>
      <c r="F661" t="s">
        <v>324</v>
      </c>
      <c r="G661">
        <v>2025</v>
      </c>
      <c r="H661" s="227">
        <v>0.01</v>
      </c>
    </row>
    <row r="662" spans="2:8" ht="15" thickBot="1" x14ac:dyDescent="0.35">
      <c r="B662" t="s">
        <v>349</v>
      </c>
      <c r="C662">
        <v>1</v>
      </c>
      <c r="D662">
        <v>0.01</v>
      </c>
      <c r="E662" t="str">
        <f t="shared" si="11"/>
        <v>1</v>
      </c>
      <c r="F662" t="s">
        <v>324</v>
      </c>
      <c r="G662">
        <v>2025</v>
      </c>
      <c r="H662" s="227">
        <v>0.01</v>
      </c>
    </row>
    <row r="663" spans="2:8" ht="15" thickBot="1" x14ac:dyDescent="0.35">
      <c r="B663" t="s">
        <v>349</v>
      </c>
      <c r="C663">
        <v>1</v>
      </c>
      <c r="D663">
        <v>0.01</v>
      </c>
      <c r="E663" t="str">
        <f t="shared" si="11"/>
        <v>1</v>
      </c>
      <c r="F663" t="s">
        <v>324</v>
      </c>
      <c r="G663">
        <v>2025</v>
      </c>
      <c r="H663" s="227">
        <v>0.01</v>
      </c>
    </row>
    <row r="664" spans="2:8" ht="15" thickBot="1" x14ac:dyDescent="0.35">
      <c r="B664" t="s">
        <v>349</v>
      </c>
      <c r="C664">
        <v>1</v>
      </c>
      <c r="D664">
        <v>0.01</v>
      </c>
      <c r="E664" t="str">
        <f t="shared" si="11"/>
        <v>1</v>
      </c>
      <c r="F664" t="s">
        <v>324</v>
      </c>
      <c r="G664">
        <v>2025</v>
      </c>
      <c r="H664" s="227">
        <v>0.01</v>
      </c>
    </row>
    <row r="665" spans="2:8" ht="15" thickBot="1" x14ac:dyDescent="0.35">
      <c r="B665" t="s">
        <v>349</v>
      </c>
      <c r="C665">
        <v>1</v>
      </c>
      <c r="D665">
        <v>0.01</v>
      </c>
      <c r="E665" t="str">
        <f t="shared" si="11"/>
        <v>1</v>
      </c>
      <c r="F665" t="s">
        <v>324</v>
      </c>
      <c r="G665">
        <v>2025</v>
      </c>
      <c r="H665" s="227">
        <v>0.01</v>
      </c>
    </row>
    <row r="666" spans="2:8" ht="15" thickBot="1" x14ac:dyDescent="0.35">
      <c r="B666" t="s">
        <v>349</v>
      </c>
      <c r="C666">
        <v>1</v>
      </c>
      <c r="D666">
        <v>0.01</v>
      </c>
      <c r="E666" t="str">
        <f t="shared" si="11"/>
        <v>1</v>
      </c>
      <c r="F666" t="s">
        <v>324</v>
      </c>
      <c r="G666">
        <v>2025</v>
      </c>
      <c r="H666" s="227">
        <v>0.01</v>
      </c>
    </row>
    <row r="667" spans="2:8" ht="15" thickBot="1" x14ac:dyDescent="0.35">
      <c r="B667" t="s">
        <v>349</v>
      </c>
      <c r="C667">
        <v>1</v>
      </c>
      <c r="D667">
        <v>0.01</v>
      </c>
      <c r="E667" t="str">
        <f t="shared" si="11"/>
        <v>1</v>
      </c>
      <c r="F667" t="s">
        <v>324</v>
      </c>
      <c r="G667">
        <v>2025</v>
      </c>
      <c r="H667" s="227">
        <v>0.01</v>
      </c>
    </row>
    <row r="668" spans="2:8" x14ac:dyDescent="0.3">
      <c r="B668" t="s">
        <v>349</v>
      </c>
      <c r="C668">
        <v>1</v>
      </c>
      <c r="D668">
        <v>0.01</v>
      </c>
      <c r="E668" t="str">
        <f t="shared" si="11"/>
        <v>1</v>
      </c>
      <c r="F668" t="s">
        <v>324</v>
      </c>
      <c r="G668">
        <v>2025</v>
      </c>
      <c r="H668" s="227">
        <v>0.01</v>
      </c>
    </row>
    <row r="669" spans="2:8" x14ac:dyDescent="0.3">
      <c r="B669" t="s">
        <v>349</v>
      </c>
      <c r="C669">
        <v>1</v>
      </c>
      <c r="D669">
        <v>1.4E-2</v>
      </c>
      <c r="E669" t="str">
        <f t="shared" si="11"/>
        <v>1</v>
      </c>
      <c r="F669" t="s">
        <v>324</v>
      </c>
      <c r="G669">
        <v>2025</v>
      </c>
      <c r="H669" s="238">
        <v>1.4E-2</v>
      </c>
    </row>
    <row r="670" spans="2:8" x14ac:dyDescent="0.3">
      <c r="B670" t="s">
        <v>349</v>
      </c>
      <c r="C670">
        <v>1</v>
      </c>
      <c r="D670">
        <v>1.4E-2</v>
      </c>
      <c r="E670" t="str">
        <f t="shared" si="11"/>
        <v>1</v>
      </c>
      <c r="F670" t="s">
        <v>324</v>
      </c>
      <c r="G670">
        <v>2025</v>
      </c>
      <c r="H670" s="238">
        <v>1.4E-2</v>
      </c>
    </row>
    <row r="671" spans="2:8" x14ac:dyDescent="0.3">
      <c r="B671" t="s">
        <v>349</v>
      </c>
      <c r="C671">
        <v>1</v>
      </c>
      <c r="D671">
        <v>1.4E-2</v>
      </c>
      <c r="E671" t="str">
        <f t="shared" si="11"/>
        <v>1</v>
      </c>
      <c r="F671" t="s">
        <v>324</v>
      </c>
      <c r="G671">
        <v>2025</v>
      </c>
      <c r="H671" s="238">
        <v>1.4E-2</v>
      </c>
    </row>
    <row r="672" spans="2:8" x14ac:dyDescent="0.3">
      <c r="B672" t="s">
        <v>349</v>
      </c>
      <c r="C672">
        <v>2</v>
      </c>
      <c r="D672">
        <v>1.4E-2</v>
      </c>
      <c r="E672" t="str">
        <f t="shared" si="11"/>
        <v>1</v>
      </c>
      <c r="F672" t="s">
        <v>324</v>
      </c>
      <c r="G672">
        <v>2025</v>
      </c>
      <c r="H672" s="238">
        <v>1.4E-2</v>
      </c>
    </row>
    <row r="673" spans="2:8" x14ac:dyDescent="0.3">
      <c r="B673" t="s">
        <v>349</v>
      </c>
      <c r="C673">
        <v>2</v>
      </c>
      <c r="D673">
        <v>1.4E-2</v>
      </c>
      <c r="E673" t="str">
        <f t="shared" si="11"/>
        <v>1</v>
      </c>
      <c r="F673" t="s">
        <v>324</v>
      </c>
      <c r="G673">
        <v>2025</v>
      </c>
      <c r="H673" s="238">
        <v>1.4E-2</v>
      </c>
    </row>
    <row r="674" spans="2:8" x14ac:dyDescent="0.3">
      <c r="B674" t="s">
        <v>349</v>
      </c>
      <c r="C674">
        <v>2</v>
      </c>
      <c r="D674">
        <v>6.6600000000000001E-3</v>
      </c>
      <c r="E674" t="str">
        <f t="shared" si="11"/>
        <v>1</v>
      </c>
      <c r="F674" t="s">
        <v>324</v>
      </c>
      <c r="G674">
        <v>2025</v>
      </c>
      <c r="H674" s="238">
        <v>6.6600000000000001E-3</v>
      </c>
    </row>
    <row r="675" spans="2:8" x14ac:dyDescent="0.3">
      <c r="B675" t="s">
        <v>349</v>
      </c>
      <c r="C675">
        <v>2</v>
      </c>
      <c r="D675">
        <v>6.6600000000000001E-3</v>
      </c>
      <c r="E675" t="str">
        <f t="shared" si="11"/>
        <v>1</v>
      </c>
      <c r="F675" t="s">
        <v>324</v>
      </c>
      <c r="G675">
        <v>2025</v>
      </c>
      <c r="H675" s="238">
        <v>6.6600000000000001E-3</v>
      </c>
    </row>
    <row r="676" spans="2:8" ht="15" thickBot="1" x14ac:dyDescent="0.35">
      <c r="B676" t="s">
        <v>349</v>
      </c>
      <c r="C676">
        <v>1</v>
      </c>
      <c r="D676">
        <v>6.6600000000000001E-3</v>
      </c>
      <c r="E676" t="str">
        <f t="shared" si="11"/>
        <v>1</v>
      </c>
      <c r="F676" t="s">
        <v>324</v>
      </c>
      <c r="G676">
        <v>2025</v>
      </c>
      <c r="H676" s="238">
        <v>6.6600000000000001E-3</v>
      </c>
    </row>
    <row r="677" spans="2:8" ht="15" thickBot="1" x14ac:dyDescent="0.35">
      <c r="B677" t="s">
        <v>349</v>
      </c>
      <c r="C677">
        <v>1</v>
      </c>
      <c r="D677">
        <v>0.01</v>
      </c>
      <c r="E677" t="str">
        <f t="shared" si="11"/>
        <v>1</v>
      </c>
      <c r="F677" t="s">
        <v>324</v>
      </c>
      <c r="G677">
        <v>2025</v>
      </c>
      <c r="H677" s="236">
        <v>0.01</v>
      </c>
    </row>
    <row r="678" spans="2:8" ht="15" thickBot="1" x14ac:dyDescent="0.35">
      <c r="B678" t="s">
        <v>349</v>
      </c>
      <c r="C678">
        <v>1</v>
      </c>
      <c r="D678">
        <v>0.01</v>
      </c>
      <c r="E678" t="str">
        <f t="shared" si="11"/>
        <v>1</v>
      </c>
      <c r="F678" t="s">
        <v>324</v>
      </c>
      <c r="G678">
        <v>2025</v>
      </c>
      <c r="H678" s="236">
        <v>0.01</v>
      </c>
    </row>
    <row r="679" spans="2:8" ht="15" thickBot="1" x14ac:dyDescent="0.35">
      <c r="B679" t="s">
        <v>349</v>
      </c>
      <c r="C679">
        <v>1</v>
      </c>
      <c r="D679">
        <v>0.01</v>
      </c>
      <c r="E679" t="str">
        <f t="shared" si="11"/>
        <v>1</v>
      </c>
      <c r="F679" t="s">
        <v>324</v>
      </c>
      <c r="G679">
        <v>2025</v>
      </c>
      <c r="H679" s="236">
        <v>0.01</v>
      </c>
    </row>
    <row r="680" spans="2:8" x14ac:dyDescent="0.3">
      <c r="B680" t="s">
        <v>349</v>
      </c>
      <c r="C680">
        <v>0</v>
      </c>
      <c r="D680">
        <v>0.01</v>
      </c>
      <c r="E680" t="str">
        <f t="shared" si="11"/>
        <v>1</v>
      </c>
      <c r="F680" t="s">
        <v>324</v>
      </c>
      <c r="G680">
        <v>2025</v>
      </c>
      <c r="H680" s="236">
        <v>0.01</v>
      </c>
    </row>
    <row r="681" spans="2:8" ht="15" thickBot="1" x14ac:dyDescent="0.35">
      <c r="B681" t="s">
        <v>349</v>
      </c>
      <c r="C681">
        <v>1</v>
      </c>
      <c r="D681">
        <v>0.01</v>
      </c>
      <c r="E681" t="str">
        <f t="shared" si="11"/>
        <v>1</v>
      </c>
      <c r="F681" t="s">
        <v>324</v>
      </c>
      <c r="G681">
        <v>2025</v>
      </c>
      <c r="H681" s="226">
        <v>0.01</v>
      </c>
    </row>
    <row r="682" spans="2:8" ht="15" thickBot="1" x14ac:dyDescent="0.35">
      <c r="B682" t="s">
        <v>349</v>
      </c>
      <c r="C682">
        <v>0</v>
      </c>
      <c r="D682">
        <v>8.7500000000000008E-3</v>
      </c>
      <c r="E682" t="str">
        <f t="shared" si="11"/>
        <v>1</v>
      </c>
      <c r="F682" t="s">
        <v>324</v>
      </c>
      <c r="G682">
        <v>2025</v>
      </c>
      <c r="H682" s="240">
        <v>8.7500000000000008E-3</v>
      </c>
    </row>
    <row r="683" spans="2:8" ht="15" thickBot="1" x14ac:dyDescent="0.35">
      <c r="B683" t="s">
        <v>349</v>
      </c>
      <c r="C683">
        <v>1</v>
      </c>
      <c r="D683">
        <v>8.7500000000000008E-3</v>
      </c>
      <c r="E683" t="str">
        <f t="shared" si="11"/>
        <v>1</v>
      </c>
      <c r="F683" t="s">
        <v>324</v>
      </c>
      <c r="G683">
        <v>2025</v>
      </c>
      <c r="H683" s="240">
        <v>8.7500000000000008E-3</v>
      </c>
    </row>
    <row r="684" spans="2:8" ht="15" thickBot="1" x14ac:dyDescent="0.35">
      <c r="B684" t="s">
        <v>349</v>
      </c>
      <c r="C684">
        <v>0</v>
      </c>
      <c r="D684">
        <v>8.7500000000000008E-3</v>
      </c>
      <c r="E684" t="str">
        <f t="shared" si="11"/>
        <v>1</v>
      </c>
      <c r="F684" t="s">
        <v>324</v>
      </c>
      <c r="G684">
        <v>2025</v>
      </c>
      <c r="H684" s="240">
        <v>8.7500000000000008E-3</v>
      </c>
    </row>
    <row r="685" spans="2:8" ht="15" thickBot="1" x14ac:dyDescent="0.35">
      <c r="B685" t="s">
        <v>349</v>
      </c>
      <c r="C685">
        <v>1</v>
      </c>
      <c r="D685">
        <v>8.7500000000000008E-3</v>
      </c>
      <c r="E685" t="str">
        <f t="shared" si="11"/>
        <v>1</v>
      </c>
      <c r="F685" t="s">
        <v>324</v>
      </c>
      <c r="G685">
        <v>2025</v>
      </c>
      <c r="H685" s="240">
        <v>8.7500000000000008E-3</v>
      </c>
    </row>
    <row r="686" spans="2:8" ht="15" thickBot="1" x14ac:dyDescent="0.35">
      <c r="B686" t="s">
        <v>349</v>
      </c>
      <c r="C686">
        <v>1</v>
      </c>
      <c r="D686">
        <v>8.7500000000000008E-3</v>
      </c>
      <c r="E686" t="str">
        <f t="shared" si="11"/>
        <v>1</v>
      </c>
      <c r="F686" t="s">
        <v>324</v>
      </c>
      <c r="G686">
        <v>2025</v>
      </c>
      <c r="H686" s="240">
        <v>8.7500000000000008E-3</v>
      </c>
    </row>
    <row r="687" spans="2:8" ht="15" thickBot="1" x14ac:dyDescent="0.35">
      <c r="B687" t="s">
        <v>349</v>
      </c>
      <c r="C687">
        <v>0</v>
      </c>
      <c r="D687">
        <v>8.7500000000000008E-3</v>
      </c>
      <c r="E687" t="str">
        <f t="shared" si="11"/>
        <v>1</v>
      </c>
      <c r="F687" t="s">
        <v>324</v>
      </c>
      <c r="G687">
        <v>2025</v>
      </c>
      <c r="H687" s="240">
        <v>8.7500000000000008E-3</v>
      </c>
    </row>
    <row r="688" spans="2:8" ht="15" thickBot="1" x14ac:dyDescent="0.35">
      <c r="B688" t="s">
        <v>349</v>
      </c>
      <c r="C688">
        <v>1</v>
      </c>
      <c r="D688">
        <v>8.7500000000000008E-3</v>
      </c>
      <c r="E688" t="str">
        <f t="shared" si="11"/>
        <v>1</v>
      </c>
      <c r="F688" t="s">
        <v>324</v>
      </c>
      <c r="G688">
        <v>2025</v>
      </c>
      <c r="H688" s="240">
        <v>8.7500000000000008E-3</v>
      </c>
    </row>
    <row r="689" spans="2:8" ht="15" thickBot="1" x14ac:dyDescent="0.35">
      <c r="B689" t="s">
        <v>349</v>
      </c>
      <c r="C689">
        <v>1</v>
      </c>
      <c r="D689">
        <v>8.7500000000000008E-3</v>
      </c>
      <c r="E689" t="str">
        <f t="shared" si="11"/>
        <v>1</v>
      </c>
      <c r="F689" t="s">
        <v>324</v>
      </c>
      <c r="G689">
        <v>2025</v>
      </c>
      <c r="H689" s="240">
        <v>8.7500000000000008E-3</v>
      </c>
    </row>
    <row r="690" spans="2:8" ht="15" thickBot="1" x14ac:dyDescent="0.35">
      <c r="B690" t="s">
        <v>349</v>
      </c>
      <c r="C690">
        <v>2</v>
      </c>
      <c r="D690">
        <v>1.4E-2</v>
      </c>
      <c r="E690" t="str">
        <f t="shared" si="11"/>
        <v>1</v>
      </c>
      <c r="F690" t="s">
        <v>324</v>
      </c>
      <c r="G690">
        <v>2025</v>
      </c>
      <c r="H690" s="240">
        <v>1.4E-2</v>
      </c>
    </row>
    <row r="691" spans="2:8" ht="15" thickBot="1" x14ac:dyDescent="0.35">
      <c r="B691" t="s">
        <v>349</v>
      </c>
      <c r="C691">
        <v>2</v>
      </c>
      <c r="D691">
        <v>1.4E-2</v>
      </c>
      <c r="E691" t="str">
        <f t="shared" si="11"/>
        <v>1</v>
      </c>
      <c r="F691" t="s">
        <v>324</v>
      </c>
      <c r="G691">
        <v>2025</v>
      </c>
      <c r="H691" s="240">
        <v>1.4E-2</v>
      </c>
    </row>
    <row r="692" spans="2:8" ht="15" thickBot="1" x14ac:dyDescent="0.35">
      <c r="B692" t="s">
        <v>349</v>
      </c>
      <c r="C692">
        <v>2</v>
      </c>
      <c r="D692">
        <v>1.4E-2</v>
      </c>
      <c r="E692" t="str">
        <f t="shared" si="11"/>
        <v>1</v>
      </c>
      <c r="F692" t="s">
        <v>324</v>
      </c>
      <c r="G692">
        <v>2025</v>
      </c>
      <c r="H692" s="240">
        <v>1.4E-2</v>
      </c>
    </row>
    <row r="693" spans="2:8" ht="15" thickBot="1" x14ac:dyDescent="0.35">
      <c r="B693" t="s">
        <v>349</v>
      </c>
      <c r="C693">
        <v>1</v>
      </c>
      <c r="D693">
        <v>1.4E-2</v>
      </c>
      <c r="E693" t="str">
        <f t="shared" si="11"/>
        <v>1</v>
      </c>
      <c r="F693" t="s">
        <v>324</v>
      </c>
      <c r="G693">
        <v>2025</v>
      </c>
      <c r="H693" s="240">
        <v>1.4E-2</v>
      </c>
    </row>
    <row r="694" spans="2:8" ht="15" thickBot="1" x14ac:dyDescent="0.35">
      <c r="B694" t="s">
        <v>349</v>
      </c>
      <c r="C694">
        <v>1</v>
      </c>
      <c r="D694">
        <v>1.4E-2</v>
      </c>
      <c r="E694" t="str">
        <f t="shared" si="11"/>
        <v>1</v>
      </c>
      <c r="F694" t="s">
        <v>324</v>
      </c>
      <c r="G694">
        <v>2025</v>
      </c>
      <c r="H694" s="240">
        <v>1.4E-2</v>
      </c>
    </row>
    <row r="695" spans="2:8" ht="15" thickBot="1" x14ac:dyDescent="0.35">
      <c r="B695" t="s">
        <v>349</v>
      </c>
      <c r="C695">
        <v>1</v>
      </c>
      <c r="D695">
        <v>0.05</v>
      </c>
      <c r="E695" t="str">
        <f t="shared" si="11"/>
        <v>1</v>
      </c>
      <c r="F695" t="s">
        <v>324</v>
      </c>
      <c r="G695">
        <v>2025</v>
      </c>
      <c r="H695" s="227">
        <v>0.05</v>
      </c>
    </row>
    <row r="696" spans="2:8" ht="15" thickBot="1" x14ac:dyDescent="0.35">
      <c r="B696" t="s">
        <v>349</v>
      </c>
      <c r="C696">
        <v>1</v>
      </c>
      <c r="D696">
        <v>2.3300000000000001E-2</v>
      </c>
      <c r="E696" t="str">
        <f t="shared" si="11"/>
        <v>1</v>
      </c>
      <c r="F696" t="s">
        <v>324</v>
      </c>
      <c r="G696">
        <v>2025</v>
      </c>
      <c r="H696" s="248">
        <v>2.3300000000000001E-2</v>
      </c>
    </row>
    <row r="697" spans="2:8" ht="15" thickBot="1" x14ac:dyDescent="0.35">
      <c r="B697" t="s">
        <v>349</v>
      </c>
      <c r="C697">
        <v>1</v>
      </c>
      <c r="D697">
        <v>2.3300000000000001E-2</v>
      </c>
      <c r="E697" t="str">
        <f t="shared" si="11"/>
        <v>1</v>
      </c>
      <c r="F697" t="s">
        <v>324</v>
      </c>
      <c r="G697">
        <v>2025</v>
      </c>
      <c r="H697" s="248">
        <v>2.3300000000000001E-2</v>
      </c>
    </row>
    <row r="698" spans="2:8" ht="15" thickBot="1" x14ac:dyDescent="0.35">
      <c r="B698" t="s">
        <v>349</v>
      </c>
      <c r="C698">
        <v>1</v>
      </c>
      <c r="D698">
        <v>2.3300000000000001E-2</v>
      </c>
      <c r="E698" t="str">
        <f t="shared" si="11"/>
        <v>1</v>
      </c>
      <c r="F698" t="s">
        <v>324</v>
      </c>
      <c r="G698">
        <v>2025</v>
      </c>
      <c r="H698" s="240">
        <v>2.3300000000000001E-2</v>
      </c>
    </row>
    <row r="699" spans="2:8" x14ac:dyDescent="0.3">
      <c r="B699" t="s">
        <v>349</v>
      </c>
      <c r="C699">
        <v>2</v>
      </c>
      <c r="D699">
        <v>3.5000000000000003E-2</v>
      </c>
      <c r="E699" t="str">
        <f t="shared" si="11"/>
        <v>1</v>
      </c>
      <c r="F699" t="s">
        <v>324</v>
      </c>
      <c r="G699">
        <v>2025</v>
      </c>
      <c r="H699" s="248">
        <v>3.5000000000000003E-2</v>
      </c>
    </row>
    <row r="700" spans="2:8" ht="15" thickBot="1" x14ac:dyDescent="0.35">
      <c r="B700" t="s">
        <v>349</v>
      </c>
      <c r="C700">
        <v>2</v>
      </c>
      <c r="D700">
        <v>3.5000000000000003E-2</v>
      </c>
      <c r="E700" t="str">
        <f t="shared" si="11"/>
        <v>1</v>
      </c>
      <c r="F700" t="s">
        <v>324</v>
      </c>
      <c r="G700">
        <v>2025</v>
      </c>
      <c r="H700" s="249">
        <v>3.5000000000000003E-2</v>
      </c>
    </row>
    <row r="701" spans="2:8" ht="15" thickBot="1" x14ac:dyDescent="0.35">
      <c r="B701" t="s">
        <v>349</v>
      </c>
      <c r="C701">
        <v>1</v>
      </c>
      <c r="D701">
        <v>5.0000000000000001E-3</v>
      </c>
      <c r="E701" t="str">
        <f t="shared" si="11"/>
        <v>1</v>
      </c>
      <c r="F701" t="s">
        <v>324</v>
      </c>
      <c r="G701">
        <v>2025</v>
      </c>
      <c r="H701" s="248">
        <v>5.0000000000000001E-3</v>
      </c>
    </row>
    <row r="702" spans="2:8" ht="15" thickBot="1" x14ac:dyDescent="0.35">
      <c r="B702" t="s">
        <v>349</v>
      </c>
      <c r="C702">
        <v>2</v>
      </c>
      <c r="D702">
        <v>5.0000000000000001E-3</v>
      </c>
      <c r="E702" t="str">
        <f t="shared" si="11"/>
        <v>1</v>
      </c>
      <c r="F702" t="s">
        <v>324</v>
      </c>
      <c r="G702">
        <v>2025</v>
      </c>
      <c r="H702" s="248">
        <v>5.0000000000000001E-3</v>
      </c>
    </row>
    <row r="703" spans="2:8" ht="15" thickBot="1" x14ac:dyDescent="0.35">
      <c r="B703" t="s">
        <v>349</v>
      </c>
      <c r="C703">
        <v>2</v>
      </c>
      <c r="D703">
        <v>3.5000000000000003E-2</v>
      </c>
      <c r="E703" t="str">
        <f t="shared" si="11"/>
        <v>1</v>
      </c>
      <c r="F703" t="s">
        <v>324</v>
      </c>
      <c r="G703">
        <v>2025</v>
      </c>
      <c r="H703" s="248">
        <v>3.5000000000000003E-2</v>
      </c>
    </row>
    <row r="704" spans="2:8" ht="15" thickBot="1" x14ac:dyDescent="0.35">
      <c r="B704" t="s">
        <v>349</v>
      </c>
      <c r="C704">
        <v>2</v>
      </c>
      <c r="D704">
        <v>3.5000000000000003E-2</v>
      </c>
      <c r="E704" t="str">
        <f t="shared" si="11"/>
        <v>1</v>
      </c>
      <c r="F704" t="s">
        <v>324</v>
      </c>
      <c r="G704">
        <v>2025</v>
      </c>
      <c r="H704" s="248">
        <v>3.5000000000000003E-2</v>
      </c>
    </row>
    <row r="705" spans="2:8" ht="15" thickBot="1" x14ac:dyDescent="0.35">
      <c r="B705" t="s">
        <v>349</v>
      </c>
      <c r="C705">
        <v>1</v>
      </c>
      <c r="D705">
        <v>3.3500000000000002E-2</v>
      </c>
      <c r="E705" t="str">
        <f t="shared" si="11"/>
        <v>1</v>
      </c>
      <c r="F705" t="s">
        <v>324</v>
      </c>
      <c r="G705">
        <v>2025</v>
      </c>
      <c r="H705" s="240">
        <v>3.3500000000000002E-2</v>
      </c>
    </row>
    <row r="706" spans="2:8" ht="15" thickBot="1" x14ac:dyDescent="0.35">
      <c r="B706" t="s">
        <v>349</v>
      </c>
      <c r="C706">
        <v>1</v>
      </c>
      <c r="D706">
        <v>3.3300000000000003E-2</v>
      </c>
      <c r="E706" t="str">
        <f t="shared" si="11"/>
        <v>1</v>
      </c>
      <c r="F706" t="s">
        <v>324</v>
      </c>
      <c r="G706">
        <v>2025</v>
      </c>
      <c r="H706" s="240">
        <v>3.3300000000000003E-2</v>
      </c>
    </row>
    <row r="707" spans="2:8" ht="15" thickBot="1" x14ac:dyDescent="0.35">
      <c r="B707" t="s">
        <v>349</v>
      </c>
      <c r="C707">
        <v>1</v>
      </c>
      <c r="D707">
        <v>3.3300000000000003E-2</v>
      </c>
      <c r="E707" t="str">
        <f t="shared" si="11"/>
        <v>1</v>
      </c>
      <c r="F707" t="s">
        <v>324</v>
      </c>
      <c r="G707">
        <v>2025</v>
      </c>
      <c r="H707" s="240">
        <v>3.3300000000000003E-2</v>
      </c>
    </row>
    <row r="708" spans="2:8" ht="15" thickBot="1" x14ac:dyDescent="0.35">
      <c r="B708" t="s">
        <v>349</v>
      </c>
      <c r="C708">
        <v>1</v>
      </c>
      <c r="D708">
        <v>3.3300000000000003E-2</v>
      </c>
      <c r="E708" t="str">
        <f t="shared" si="11"/>
        <v>1</v>
      </c>
      <c r="F708" t="s">
        <v>324</v>
      </c>
      <c r="G708">
        <v>2025</v>
      </c>
      <c r="H708" s="240">
        <v>3.3300000000000003E-2</v>
      </c>
    </row>
    <row r="709" spans="2:8" ht="15" thickBot="1" x14ac:dyDescent="0.35">
      <c r="B709" t="s">
        <v>349</v>
      </c>
      <c r="C709">
        <v>1</v>
      </c>
      <c r="D709">
        <v>3.3300000000000003E-2</v>
      </c>
      <c r="E709" t="str">
        <f t="shared" si="11"/>
        <v>1</v>
      </c>
      <c r="F709" t="s">
        <v>324</v>
      </c>
      <c r="G709">
        <v>2025</v>
      </c>
      <c r="H709" s="240">
        <v>3.3300000000000003E-2</v>
      </c>
    </row>
    <row r="710" spans="2:8" x14ac:dyDescent="0.3">
      <c r="B710" t="s">
        <v>349</v>
      </c>
      <c r="C710">
        <v>1</v>
      </c>
      <c r="D710">
        <v>3.3300000000000003E-2</v>
      </c>
      <c r="E710" t="str">
        <f t="shared" si="11"/>
        <v>1</v>
      </c>
      <c r="F710" t="s">
        <v>324</v>
      </c>
      <c r="G710">
        <v>2025</v>
      </c>
      <c r="H710" s="240">
        <v>3.3300000000000003E-2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3:B24"/>
  <sheetViews>
    <sheetView topLeftCell="A6" workbookViewId="0">
      <selection activeCell="N11" sqref="N11"/>
    </sheetView>
  </sheetViews>
  <sheetFormatPr baseColWidth="10" defaultColWidth="11.44140625" defaultRowHeight="14.4" x14ac:dyDescent="0.3"/>
  <sheetData>
    <row r="3" spans="1:2" x14ac:dyDescent="0.3">
      <c r="B3" t="s">
        <v>49</v>
      </c>
    </row>
    <row r="4" spans="1:2" x14ac:dyDescent="0.3">
      <c r="A4" t="s">
        <v>50</v>
      </c>
      <c r="B4" s="1" t="s">
        <v>51</v>
      </c>
    </row>
    <row r="5" spans="1:2" x14ac:dyDescent="0.3">
      <c r="A5" t="s">
        <v>4</v>
      </c>
      <c r="B5" s="1" t="s">
        <v>52</v>
      </c>
    </row>
    <row r="6" spans="1:2" x14ac:dyDescent="0.3">
      <c r="A6" t="s">
        <v>1</v>
      </c>
      <c r="B6" s="1" t="s">
        <v>53</v>
      </c>
    </row>
    <row r="7" spans="1:2" x14ac:dyDescent="0.3">
      <c r="A7" t="s">
        <v>1</v>
      </c>
      <c r="B7" s="1" t="s">
        <v>54</v>
      </c>
    </row>
    <row r="8" spans="1:2" x14ac:dyDescent="0.3">
      <c r="A8" t="s">
        <v>55</v>
      </c>
      <c r="B8" s="1" t="s">
        <v>56</v>
      </c>
    </row>
    <row r="9" spans="1:2" x14ac:dyDescent="0.3">
      <c r="A9" t="s">
        <v>8</v>
      </c>
      <c r="B9" t="s">
        <v>57</v>
      </c>
    </row>
    <row r="10" spans="1:2" x14ac:dyDescent="0.3">
      <c r="A10" t="s">
        <v>1</v>
      </c>
      <c r="B10" s="1" t="s">
        <v>58</v>
      </c>
    </row>
    <row r="11" spans="1:2" x14ac:dyDescent="0.3">
      <c r="A11" t="s">
        <v>1</v>
      </c>
      <c r="B11" s="1" t="s">
        <v>59</v>
      </c>
    </row>
    <row r="12" spans="1:2" x14ac:dyDescent="0.3">
      <c r="A12" t="s">
        <v>60</v>
      </c>
      <c r="B12" s="1" t="s">
        <v>61</v>
      </c>
    </row>
    <row r="13" spans="1:2" x14ac:dyDescent="0.3">
      <c r="A13" t="s">
        <v>8</v>
      </c>
      <c r="B13" s="1" t="s">
        <v>62</v>
      </c>
    </row>
    <row r="14" spans="1:2" x14ac:dyDescent="0.3">
      <c r="A14" t="s">
        <v>4</v>
      </c>
      <c r="B14" s="1" t="s">
        <v>63</v>
      </c>
    </row>
    <row r="15" spans="1:2" x14ac:dyDescent="0.3">
      <c r="A15" t="s">
        <v>8</v>
      </c>
      <c r="B15" s="1" t="s">
        <v>64</v>
      </c>
    </row>
    <row r="16" spans="1:2" x14ac:dyDescent="0.3">
      <c r="A16" t="s">
        <v>65</v>
      </c>
      <c r="B16" s="1" t="s">
        <v>66</v>
      </c>
    </row>
    <row r="17" spans="1:2" x14ac:dyDescent="0.3">
      <c r="A17" t="s">
        <v>65</v>
      </c>
      <c r="B17" s="1" t="s">
        <v>67</v>
      </c>
    </row>
    <row r="18" spans="1:2" x14ac:dyDescent="0.3">
      <c r="A18" t="s">
        <v>68</v>
      </c>
      <c r="B18" s="1" t="s">
        <v>69</v>
      </c>
    </row>
    <row r="19" spans="1:2" x14ac:dyDescent="0.3">
      <c r="A19" t="s">
        <v>70</v>
      </c>
      <c r="B19" s="1" t="s">
        <v>71</v>
      </c>
    </row>
    <row r="20" spans="1:2" x14ac:dyDescent="0.3">
      <c r="A20" t="s">
        <v>65</v>
      </c>
      <c r="B20" s="1" t="s">
        <v>72</v>
      </c>
    </row>
    <row r="21" spans="1:2" x14ac:dyDescent="0.3">
      <c r="A21" t="s">
        <v>73</v>
      </c>
      <c r="B21" s="1" t="s">
        <v>74</v>
      </c>
    </row>
    <row r="22" spans="1:2" x14ac:dyDescent="0.3">
      <c r="A22" t="s">
        <v>65</v>
      </c>
      <c r="B22" s="1" t="s">
        <v>75</v>
      </c>
    </row>
    <row r="23" spans="1:2" x14ac:dyDescent="0.3">
      <c r="A23" t="s">
        <v>73</v>
      </c>
      <c r="B23" s="1" t="s">
        <v>76</v>
      </c>
    </row>
    <row r="24" spans="1:2" x14ac:dyDescent="0.3">
      <c r="A24" t="s">
        <v>8</v>
      </c>
      <c r="B24" s="1"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E62ED-B872-49FB-8016-9FE1A36CEC04}">
  <sheetPr>
    <tabColor theme="9" tint="-0.249977111117893"/>
    <outlinePr summaryBelow="0"/>
  </sheetPr>
  <dimension ref="A1:Z192"/>
  <sheetViews>
    <sheetView tabSelected="1" view="pageBreakPreview" zoomScale="90" zoomScaleNormal="90" zoomScaleSheetLayoutView="90" zoomScalePageLayoutView="60" workbookViewId="0">
      <selection activeCell="G14" sqref="G14"/>
    </sheetView>
  </sheetViews>
  <sheetFormatPr baseColWidth="10" defaultColWidth="11.44140625" defaultRowHeight="13.2" outlineLevelRow="1" x14ac:dyDescent="0.3"/>
  <cols>
    <col min="1" max="1" width="10.109375" style="7" customWidth="1"/>
    <col min="2" max="2" width="33.44140625" style="7" customWidth="1"/>
    <col min="3" max="3" width="67" style="7" customWidth="1"/>
    <col min="4" max="15" width="5.5546875" style="7" customWidth="1"/>
    <col min="16" max="16" width="27.6640625" style="8" customWidth="1"/>
    <col min="17" max="17" width="16.109375" style="8" customWidth="1"/>
    <col min="18" max="26" width="4.6640625" style="8" customWidth="1"/>
    <col min="27" max="39" width="4.6640625" style="7" customWidth="1"/>
    <col min="40" max="16384" width="11.44140625" style="7"/>
  </cols>
  <sheetData>
    <row r="1" spans="1:17" s="2" customFormat="1" ht="21.9" customHeight="1" x14ac:dyDescent="0.3">
      <c r="B1" s="3"/>
      <c r="C1" s="3"/>
      <c r="D1" s="3"/>
      <c r="E1" s="3"/>
      <c r="F1" s="3"/>
      <c r="G1" s="3"/>
    </row>
    <row r="2" spans="1:17" s="2" customFormat="1" ht="21.9" customHeight="1" x14ac:dyDescent="0.3">
      <c r="A2" s="286"/>
      <c r="B2" s="286"/>
      <c r="C2" s="287" t="s">
        <v>78</v>
      </c>
      <c r="D2" s="287"/>
      <c r="E2" s="287"/>
      <c r="F2" s="287"/>
      <c r="G2" s="287"/>
      <c r="H2" s="287"/>
      <c r="I2" s="4"/>
      <c r="J2" s="4"/>
      <c r="K2" s="4"/>
      <c r="L2" s="4"/>
      <c r="M2" s="4"/>
      <c r="N2" s="4"/>
      <c r="O2" s="4"/>
    </row>
    <row r="3" spans="1:17" s="2" customFormat="1" ht="21.9" customHeight="1" x14ac:dyDescent="0.3">
      <c r="A3" s="286"/>
      <c r="B3" s="286"/>
      <c r="C3" s="287" t="s">
        <v>79</v>
      </c>
      <c r="D3" s="287"/>
      <c r="E3" s="287"/>
      <c r="F3" s="287"/>
      <c r="G3" s="287"/>
      <c r="H3" s="287"/>
      <c r="I3" s="4"/>
      <c r="J3" s="4"/>
      <c r="K3" s="4"/>
      <c r="L3" s="4"/>
      <c r="M3" s="4"/>
      <c r="N3" s="4"/>
      <c r="O3" s="4"/>
    </row>
    <row r="4" spans="1:17" s="6" customFormat="1" ht="21.9" customHeight="1" x14ac:dyDescent="0.3">
      <c r="A4" s="286"/>
      <c r="B4" s="286"/>
      <c r="C4" s="5" t="s">
        <v>80</v>
      </c>
      <c r="D4" s="288"/>
      <c r="E4" s="289"/>
      <c r="F4" s="290"/>
      <c r="G4" s="288"/>
      <c r="H4" s="290"/>
      <c r="I4" s="4"/>
      <c r="J4" s="4"/>
      <c r="K4" s="4"/>
      <c r="L4" s="4"/>
      <c r="M4" s="4"/>
      <c r="N4" s="4"/>
      <c r="O4" s="4"/>
    </row>
    <row r="5" spans="1:17" s="6" customFormat="1" ht="21.9" customHeight="1" x14ac:dyDescent="0.3">
      <c r="I5" s="4"/>
      <c r="J5" s="4"/>
      <c r="K5" s="4"/>
      <c r="L5" s="4"/>
      <c r="M5" s="4"/>
      <c r="N5" s="4"/>
      <c r="O5" s="4"/>
    </row>
    <row r="6" spans="1:17" s="6" customFormat="1" ht="21.9" customHeight="1" x14ac:dyDescent="0.3">
      <c r="A6" s="291" t="s">
        <v>81</v>
      </c>
      <c r="B6" s="291"/>
      <c r="C6" s="14"/>
      <c r="D6" s="292" t="s">
        <v>82</v>
      </c>
      <c r="E6" s="292"/>
      <c r="F6" s="292"/>
      <c r="G6" s="292"/>
      <c r="H6" s="292"/>
      <c r="I6" s="292"/>
      <c r="J6" s="292"/>
      <c r="K6" s="293"/>
      <c r="L6" s="293"/>
      <c r="M6" s="293"/>
      <c r="N6" s="293"/>
      <c r="O6" s="293"/>
    </row>
    <row r="7" spans="1:17" ht="68.25" customHeight="1" x14ac:dyDescent="0.3">
      <c r="B7" s="7" t="s">
        <v>83</v>
      </c>
      <c r="D7" s="30" t="s">
        <v>84</v>
      </c>
      <c r="E7" s="30" t="s">
        <v>85</v>
      </c>
      <c r="F7" s="30" t="s">
        <v>86</v>
      </c>
      <c r="G7" s="30" t="s">
        <v>87</v>
      </c>
      <c r="H7" s="30" t="s">
        <v>88</v>
      </c>
      <c r="I7" s="29" t="s">
        <v>89</v>
      </c>
      <c r="J7" s="29" t="s">
        <v>90</v>
      </c>
      <c r="K7" s="29" t="s">
        <v>91</v>
      </c>
      <c r="L7" s="29" t="s">
        <v>92</v>
      </c>
      <c r="M7" s="29" t="s">
        <v>93</v>
      </c>
      <c r="N7" s="29" t="s">
        <v>94</v>
      </c>
      <c r="O7" s="29" t="s">
        <v>95</v>
      </c>
    </row>
    <row r="8" spans="1:17" ht="27" customHeight="1" x14ac:dyDescent="0.3">
      <c r="A8" s="15"/>
      <c r="B8" s="267" t="s">
        <v>96</v>
      </c>
      <c r="C8" s="267"/>
      <c r="D8" s="9"/>
      <c r="E8" s="10"/>
      <c r="F8" s="10"/>
      <c r="G8" s="10"/>
      <c r="H8" s="10"/>
      <c r="I8" s="10"/>
      <c r="J8" s="10"/>
      <c r="K8" s="10"/>
      <c r="L8" s="10"/>
      <c r="M8" s="10"/>
      <c r="N8" s="10"/>
      <c r="O8" s="10"/>
      <c r="P8" s="284" t="s">
        <v>97</v>
      </c>
      <c r="Q8" s="285"/>
    </row>
    <row r="9" spans="1:17" ht="14.1" customHeight="1" x14ac:dyDescent="0.3">
      <c r="A9" s="11">
        <v>1</v>
      </c>
      <c r="B9" s="268" t="s">
        <v>98</v>
      </c>
      <c r="C9" s="268"/>
      <c r="D9" s="9"/>
      <c r="E9" s="9"/>
      <c r="F9" s="9"/>
      <c r="G9" s="9"/>
      <c r="H9" s="9"/>
      <c r="I9" s="9"/>
      <c r="J9" s="9"/>
      <c r="K9" s="9"/>
      <c r="L9" s="9"/>
      <c r="M9" s="9"/>
      <c r="N9" s="9"/>
      <c r="O9" s="9"/>
      <c r="P9" s="269"/>
      <c r="Q9" s="270"/>
    </row>
    <row r="10" spans="1:17" ht="14.1" customHeight="1" outlineLevel="1" x14ac:dyDescent="0.3">
      <c r="A10" s="11">
        <f>+A9+1</f>
        <v>2</v>
      </c>
      <c r="B10" s="264" t="s">
        <v>99</v>
      </c>
      <c r="C10" s="264"/>
      <c r="D10" s="31"/>
      <c r="E10" s="31"/>
      <c r="F10" s="31"/>
      <c r="G10" s="31"/>
      <c r="H10" s="31"/>
      <c r="I10" s="31"/>
      <c r="J10" s="31"/>
      <c r="K10" s="31"/>
      <c r="L10" s="31"/>
      <c r="M10" s="31"/>
      <c r="N10" s="31"/>
      <c r="O10" s="31"/>
      <c r="P10" s="265"/>
      <c r="Q10" s="266"/>
    </row>
    <row r="11" spans="1:17" ht="14.1" customHeight="1" outlineLevel="1" x14ac:dyDescent="0.3">
      <c r="A11" s="11">
        <f>+A10+1</f>
        <v>3</v>
      </c>
      <c r="B11" s="264" t="s">
        <v>100</v>
      </c>
      <c r="C11" s="264"/>
      <c r="D11" s="31"/>
      <c r="E11" s="31"/>
      <c r="F11" s="31"/>
      <c r="G11" s="31"/>
      <c r="H11" s="31"/>
      <c r="I11" s="31"/>
      <c r="J11" s="31"/>
      <c r="K11" s="31"/>
      <c r="L11" s="31"/>
      <c r="M11" s="31"/>
      <c r="N11" s="31"/>
      <c r="O11" s="31"/>
      <c r="P11" s="265"/>
      <c r="Q11" s="266"/>
    </row>
    <row r="12" spans="1:17" ht="14.1" customHeight="1" x14ac:dyDescent="0.3">
      <c r="A12" s="11">
        <v>1</v>
      </c>
      <c r="B12" s="268" t="s">
        <v>101</v>
      </c>
      <c r="C12" s="268"/>
      <c r="D12" s="31"/>
      <c r="E12" s="31"/>
      <c r="F12" s="31"/>
      <c r="G12" s="31"/>
      <c r="H12" s="31"/>
      <c r="I12" s="31"/>
      <c r="J12" s="31"/>
      <c r="K12" s="31"/>
      <c r="L12" s="31"/>
      <c r="M12" s="31"/>
      <c r="N12" s="31"/>
      <c r="O12" s="31"/>
      <c r="P12" s="269"/>
      <c r="Q12" s="270"/>
    </row>
    <row r="13" spans="1:17" ht="14.1" customHeight="1" outlineLevel="1" x14ac:dyDescent="0.3">
      <c r="A13" s="11">
        <f>+A12+1</f>
        <v>2</v>
      </c>
      <c r="B13" s="264" t="s">
        <v>102</v>
      </c>
      <c r="C13" s="264"/>
      <c r="D13" s="31"/>
      <c r="E13" s="31"/>
      <c r="F13" s="31"/>
      <c r="G13" s="31"/>
      <c r="H13" s="31"/>
      <c r="I13" s="31"/>
      <c r="J13" s="31"/>
      <c r="K13" s="31"/>
      <c r="L13" s="31"/>
      <c r="M13" s="31"/>
      <c r="N13" s="31"/>
      <c r="O13" s="31"/>
      <c r="P13" s="265"/>
      <c r="Q13" s="266"/>
    </row>
    <row r="14" spans="1:17" ht="14.1" customHeight="1" outlineLevel="1" x14ac:dyDescent="0.3">
      <c r="A14" s="11">
        <f>+A13+1</f>
        <v>3</v>
      </c>
      <c r="B14" s="264" t="s">
        <v>103</v>
      </c>
      <c r="C14" s="264"/>
      <c r="D14" s="31"/>
      <c r="E14" s="31"/>
      <c r="F14" s="31"/>
      <c r="G14" s="31"/>
      <c r="H14" s="31"/>
      <c r="I14" s="31"/>
      <c r="J14" s="31"/>
      <c r="K14" s="31"/>
      <c r="L14" s="31"/>
      <c r="M14" s="31"/>
      <c r="N14" s="31"/>
      <c r="O14" s="31"/>
      <c r="P14" s="265"/>
      <c r="Q14" s="266"/>
    </row>
    <row r="15" spans="1:17" ht="14.1" customHeight="1" outlineLevel="1" x14ac:dyDescent="0.3">
      <c r="A15" s="11">
        <f>+A14+1</f>
        <v>4</v>
      </c>
      <c r="B15" s="264" t="s">
        <v>104</v>
      </c>
      <c r="C15" s="264"/>
      <c r="D15" s="31"/>
      <c r="E15" s="31"/>
      <c r="F15" s="31"/>
      <c r="G15" s="31"/>
      <c r="H15" s="31"/>
      <c r="I15" s="31"/>
      <c r="J15" s="31"/>
      <c r="K15" s="31"/>
      <c r="L15" s="31"/>
      <c r="M15" s="31"/>
      <c r="N15" s="31"/>
      <c r="O15" s="31"/>
      <c r="P15" s="265"/>
      <c r="Q15" s="266"/>
    </row>
    <row r="16" spans="1:17" ht="14.1" customHeight="1" outlineLevel="1" x14ac:dyDescent="0.3">
      <c r="A16" s="11">
        <f>+A15+1</f>
        <v>5</v>
      </c>
      <c r="B16" s="264" t="s">
        <v>105</v>
      </c>
      <c r="C16" s="264"/>
      <c r="D16" s="31"/>
      <c r="E16" s="31"/>
      <c r="F16" s="31"/>
      <c r="G16" s="31"/>
      <c r="H16" s="31"/>
      <c r="I16" s="31"/>
      <c r="J16" s="31"/>
      <c r="K16" s="31"/>
      <c r="L16" s="31"/>
      <c r="M16" s="31"/>
      <c r="N16" s="31"/>
      <c r="O16" s="31"/>
      <c r="P16" s="265"/>
      <c r="Q16" s="266"/>
    </row>
    <row r="17" spans="1:17" ht="24" customHeight="1" outlineLevel="1" x14ac:dyDescent="0.3">
      <c r="A17" s="11">
        <f>+A16+1</f>
        <v>6</v>
      </c>
      <c r="B17" s="271" t="s">
        <v>106</v>
      </c>
      <c r="C17" s="272"/>
      <c r="D17" s="31"/>
      <c r="E17" s="31"/>
      <c r="F17" s="31"/>
      <c r="G17" s="31"/>
      <c r="H17" s="31"/>
      <c r="I17" s="31"/>
      <c r="J17" s="31"/>
      <c r="K17" s="31"/>
      <c r="L17" s="31"/>
      <c r="M17" s="31"/>
      <c r="N17" s="31"/>
      <c r="O17" s="31"/>
      <c r="P17" s="265"/>
      <c r="Q17" s="266"/>
    </row>
    <row r="18" spans="1:17" ht="14.1" customHeight="1" outlineLevel="1" x14ac:dyDescent="0.3">
      <c r="A18" s="11"/>
      <c r="B18" s="277"/>
      <c r="C18" s="278"/>
      <c r="D18" s="31"/>
      <c r="E18" s="31"/>
      <c r="F18" s="31"/>
      <c r="G18" s="31"/>
      <c r="H18" s="31"/>
      <c r="I18" s="31"/>
      <c r="J18" s="31"/>
      <c r="K18" s="31"/>
      <c r="L18" s="31"/>
      <c r="M18" s="31"/>
      <c r="N18" s="31"/>
      <c r="O18" s="31"/>
      <c r="P18" s="265"/>
      <c r="Q18" s="266"/>
    </row>
    <row r="19" spans="1:17" ht="14.1" customHeight="1" x14ac:dyDescent="0.3">
      <c r="A19" s="11">
        <v>1</v>
      </c>
      <c r="B19" s="279" t="s">
        <v>107</v>
      </c>
      <c r="C19" s="280"/>
      <c r="D19" s="31"/>
      <c r="E19" s="31"/>
      <c r="F19" s="31"/>
      <c r="G19" s="31"/>
      <c r="H19" s="31"/>
      <c r="I19" s="31"/>
      <c r="J19" s="31"/>
      <c r="K19" s="31"/>
      <c r="L19" s="31"/>
      <c r="M19" s="31"/>
      <c r="N19" s="31"/>
      <c r="O19" s="31"/>
      <c r="P19" s="269"/>
      <c r="Q19" s="270"/>
    </row>
    <row r="20" spans="1:17" ht="14.1" customHeight="1" outlineLevel="1" x14ac:dyDescent="0.3">
      <c r="A20" s="11">
        <f t="shared" ref="A20:A27" si="0">+A19+1</f>
        <v>2</v>
      </c>
      <c r="B20" s="264" t="s">
        <v>108</v>
      </c>
      <c r="C20" s="264"/>
      <c r="D20" s="31"/>
      <c r="E20" s="31"/>
      <c r="F20" s="31"/>
      <c r="G20" s="31"/>
      <c r="H20" s="31"/>
      <c r="I20" s="31"/>
      <c r="J20" s="31"/>
      <c r="K20" s="31"/>
      <c r="L20" s="31"/>
      <c r="M20" s="31"/>
      <c r="N20" s="31"/>
      <c r="O20" s="31"/>
      <c r="P20" s="265"/>
      <c r="Q20" s="266"/>
    </row>
    <row r="21" spans="1:17" ht="14.1" customHeight="1" outlineLevel="1" x14ac:dyDescent="0.3">
      <c r="A21" s="11">
        <f t="shared" si="0"/>
        <v>3</v>
      </c>
      <c r="B21" s="277" t="s">
        <v>109</v>
      </c>
      <c r="C21" s="278"/>
      <c r="D21" s="31"/>
      <c r="E21" s="31"/>
      <c r="F21" s="31"/>
      <c r="G21" s="31"/>
      <c r="H21" s="31"/>
      <c r="I21" s="31"/>
      <c r="J21" s="31"/>
      <c r="K21" s="31"/>
      <c r="L21" s="31"/>
      <c r="M21" s="31"/>
      <c r="N21" s="31"/>
      <c r="O21" s="31"/>
      <c r="P21" s="265"/>
      <c r="Q21" s="266"/>
    </row>
    <row r="22" spans="1:17" ht="14.1" customHeight="1" outlineLevel="1" x14ac:dyDescent="0.3">
      <c r="A22" s="11">
        <f t="shared" si="0"/>
        <v>4</v>
      </c>
      <c r="B22" s="277" t="s">
        <v>110</v>
      </c>
      <c r="C22" s="278"/>
      <c r="D22" s="31"/>
      <c r="E22" s="31"/>
      <c r="F22" s="31"/>
      <c r="G22" s="31"/>
      <c r="H22" s="31"/>
      <c r="I22" s="31"/>
      <c r="J22" s="31"/>
      <c r="K22" s="31"/>
      <c r="L22" s="31"/>
      <c r="M22" s="31"/>
      <c r="N22" s="31"/>
      <c r="O22" s="31"/>
      <c r="P22" s="265"/>
      <c r="Q22" s="266"/>
    </row>
    <row r="23" spans="1:17" ht="14.1" customHeight="1" outlineLevel="1" x14ac:dyDescent="0.3">
      <c r="A23" s="11">
        <f t="shared" si="0"/>
        <v>5</v>
      </c>
      <c r="B23" s="277" t="s">
        <v>111</v>
      </c>
      <c r="C23" s="278"/>
      <c r="D23" s="31"/>
      <c r="E23" s="31"/>
      <c r="F23" s="31"/>
      <c r="G23" s="31"/>
      <c r="H23" s="31"/>
      <c r="I23" s="31"/>
      <c r="J23" s="31"/>
      <c r="K23" s="31"/>
      <c r="L23" s="31"/>
      <c r="M23" s="31"/>
      <c r="N23" s="31"/>
      <c r="O23" s="31"/>
      <c r="P23" s="265"/>
      <c r="Q23" s="266"/>
    </row>
    <row r="24" spans="1:17" ht="14.1" customHeight="1" outlineLevel="1" x14ac:dyDescent="0.3">
      <c r="A24" s="11">
        <f t="shared" si="0"/>
        <v>6</v>
      </c>
      <c r="B24" s="277" t="s">
        <v>112</v>
      </c>
      <c r="C24" s="278"/>
      <c r="D24" s="31"/>
      <c r="E24" s="31"/>
      <c r="F24" s="31"/>
      <c r="G24" s="31"/>
      <c r="H24" s="31"/>
      <c r="I24" s="31"/>
      <c r="J24" s="31"/>
      <c r="K24" s="31"/>
      <c r="L24" s="31"/>
      <c r="M24" s="31"/>
      <c r="N24" s="31"/>
      <c r="O24" s="31"/>
      <c r="P24" s="265"/>
      <c r="Q24" s="266"/>
    </row>
    <row r="25" spans="1:17" ht="14.1" customHeight="1" outlineLevel="1" x14ac:dyDescent="0.3">
      <c r="A25" s="11">
        <f t="shared" si="0"/>
        <v>7</v>
      </c>
      <c r="B25" s="277" t="s">
        <v>113</v>
      </c>
      <c r="C25" s="278"/>
      <c r="D25" s="31"/>
      <c r="E25" s="31"/>
      <c r="F25" s="31"/>
      <c r="G25" s="31"/>
      <c r="H25" s="31"/>
      <c r="I25" s="31"/>
      <c r="J25" s="31"/>
      <c r="K25" s="31"/>
      <c r="L25" s="31"/>
      <c r="M25" s="31"/>
      <c r="N25" s="31"/>
      <c r="O25" s="31"/>
      <c r="P25" s="265"/>
      <c r="Q25" s="266"/>
    </row>
    <row r="26" spans="1:17" ht="14.1" customHeight="1" outlineLevel="1" x14ac:dyDescent="0.3">
      <c r="A26" s="11">
        <f t="shared" si="0"/>
        <v>8</v>
      </c>
      <c r="B26" s="264" t="s">
        <v>114</v>
      </c>
      <c r="C26" s="264"/>
      <c r="D26" s="31"/>
      <c r="E26" s="31"/>
      <c r="F26" s="31"/>
      <c r="G26" s="31"/>
      <c r="H26" s="31"/>
      <c r="I26" s="31"/>
      <c r="J26" s="31"/>
      <c r="K26" s="31"/>
      <c r="L26" s="31"/>
      <c r="M26" s="31"/>
      <c r="N26" s="31"/>
      <c r="O26" s="31"/>
      <c r="P26" s="265"/>
      <c r="Q26" s="266"/>
    </row>
    <row r="27" spans="1:17" ht="14.1" customHeight="1" outlineLevel="1" x14ac:dyDescent="0.3">
      <c r="A27" s="11">
        <f t="shared" si="0"/>
        <v>9</v>
      </c>
      <c r="B27" s="277" t="s">
        <v>115</v>
      </c>
      <c r="C27" s="278"/>
      <c r="D27" s="31"/>
      <c r="E27" s="31"/>
      <c r="F27" s="31"/>
      <c r="G27" s="31"/>
      <c r="H27" s="31"/>
      <c r="I27" s="31"/>
      <c r="J27" s="31"/>
      <c r="K27" s="31"/>
      <c r="L27" s="31"/>
      <c r="M27" s="31"/>
      <c r="N27" s="31"/>
      <c r="O27" s="31"/>
      <c r="P27" s="265"/>
      <c r="Q27" s="266"/>
    </row>
    <row r="28" spans="1:17" ht="14.1" customHeight="1" outlineLevel="1" x14ac:dyDescent="0.3">
      <c r="A28" s="11"/>
      <c r="B28" s="277"/>
      <c r="C28" s="278"/>
      <c r="D28" s="31"/>
      <c r="E28" s="31"/>
      <c r="F28" s="31"/>
      <c r="G28" s="31"/>
      <c r="H28" s="31"/>
      <c r="I28" s="31"/>
      <c r="J28" s="31"/>
      <c r="K28" s="31"/>
      <c r="L28" s="31"/>
      <c r="M28" s="31"/>
      <c r="N28" s="31"/>
      <c r="O28" s="31"/>
      <c r="P28" s="265"/>
      <c r="Q28" s="266"/>
    </row>
    <row r="29" spans="1:17" ht="14.1" customHeight="1" x14ac:dyDescent="0.3">
      <c r="A29" s="11">
        <v>1</v>
      </c>
      <c r="B29" s="268" t="s">
        <v>116</v>
      </c>
      <c r="C29" s="268"/>
      <c r="D29" s="31"/>
      <c r="E29" s="31"/>
      <c r="F29" s="31"/>
      <c r="G29" s="31"/>
      <c r="H29" s="31"/>
      <c r="I29" s="31"/>
      <c r="J29" s="31"/>
      <c r="K29" s="31"/>
      <c r="L29" s="31"/>
      <c r="M29" s="31"/>
      <c r="N29" s="31"/>
      <c r="O29" s="31"/>
      <c r="P29" s="269"/>
      <c r="Q29" s="270"/>
    </row>
    <row r="30" spans="1:17" ht="14.1" customHeight="1" outlineLevel="1" x14ac:dyDescent="0.3">
      <c r="A30" s="11">
        <f>+A29+1</f>
        <v>2</v>
      </c>
      <c r="B30" s="264" t="s">
        <v>117</v>
      </c>
      <c r="C30" s="264"/>
      <c r="D30" s="31"/>
      <c r="E30" s="31"/>
      <c r="F30" s="31"/>
      <c r="G30" s="31"/>
      <c r="H30" s="31"/>
      <c r="I30" s="31"/>
      <c r="J30" s="31"/>
      <c r="K30" s="31"/>
      <c r="L30" s="31"/>
      <c r="M30" s="31"/>
      <c r="N30" s="31"/>
      <c r="O30" s="31"/>
      <c r="P30" s="265"/>
      <c r="Q30" s="266"/>
    </row>
    <row r="31" spans="1:17" ht="14.1" customHeight="1" outlineLevel="1" x14ac:dyDescent="0.3">
      <c r="A31" s="11">
        <f>+A30+1</f>
        <v>3</v>
      </c>
      <c r="B31" s="277" t="s">
        <v>118</v>
      </c>
      <c r="C31" s="278"/>
      <c r="D31" s="31"/>
      <c r="E31" s="31"/>
      <c r="F31" s="31"/>
      <c r="G31" s="31"/>
      <c r="H31" s="31"/>
      <c r="I31" s="31"/>
      <c r="J31" s="31"/>
      <c r="K31" s="31"/>
      <c r="L31" s="31"/>
      <c r="M31" s="31"/>
      <c r="N31" s="31"/>
      <c r="O31" s="31"/>
      <c r="P31" s="265"/>
      <c r="Q31" s="266"/>
    </row>
    <row r="32" spans="1:17" ht="14.1" customHeight="1" outlineLevel="1" x14ac:dyDescent="0.3">
      <c r="A32" s="11">
        <f>+A31+1</f>
        <v>4</v>
      </c>
      <c r="B32" s="264"/>
      <c r="C32" s="264"/>
      <c r="D32" s="31"/>
      <c r="E32" s="31"/>
      <c r="F32" s="31"/>
      <c r="G32" s="31"/>
      <c r="H32" s="31"/>
      <c r="I32" s="31"/>
      <c r="J32" s="31"/>
      <c r="K32" s="31"/>
      <c r="L32" s="31"/>
      <c r="M32" s="31"/>
      <c r="N32" s="31"/>
      <c r="O32" s="31"/>
      <c r="P32" s="265"/>
      <c r="Q32" s="266"/>
    </row>
    <row r="33" spans="1:17" ht="14.1" customHeight="1" x14ac:dyDescent="0.3">
      <c r="A33" s="11">
        <v>1</v>
      </c>
      <c r="B33" s="268" t="s">
        <v>119</v>
      </c>
      <c r="C33" s="268"/>
      <c r="D33" s="31"/>
      <c r="E33" s="31"/>
      <c r="F33" s="31"/>
      <c r="G33" s="31"/>
      <c r="H33" s="31"/>
      <c r="I33" s="31"/>
      <c r="J33" s="31"/>
      <c r="K33" s="31"/>
      <c r="L33" s="31"/>
      <c r="M33" s="31"/>
      <c r="N33" s="31"/>
      <c r="O33" s="31"/>
      <c r="P33" s="269"/>
      <c r="Q33" s="270"/>
    </row>
    <row r="34" spans="1:17" ht="14.1" customHeight="1" outlineLevel="1" x14ac:dyDescent="0.3">
      <c r="A34" s="11">
        <v>1</v>
      </c>
      <c r="B34" s="277" t="s">
        <v>83</v>
      </c>
      <c r="C34" s="278"/>
      <c r="D34" s="31"/>
      <c r="E34" s="31"/>
      <c r="F34" s="31"/>
      <c r="G34" s="31"/>
      <c r="H34" s="31"/>
      <c r="I34" s="31"/>
      <c r="J34" s="31"/>
      <c r="K34" s="31"/>
      <c r="L34" s="31"/>
      <c r="M34" s="31"/>
      <c r="N34" s="31"/>
      <c r="O34" s="31"/>
      <c r="P34" s="265"/>
      <c r="Q34" s="266"/>
    </row>
    <row r="35" spans="1:17" ht="14.1" customHeight="1" outlineLevel="1" x14ac:dyDescent="0.3">
      <c r="A35" s="11">
        <f>+A34+1</f>
        <v>2</v>
      </c>
      <c r="B35" s="277" t="s">
        <v>120</v>
      </c>
      <c r="C35" s="278"/>
      <c r="D35" s="31"/>
      <c r="E35" s="31"/>
      <c r="F35" s="31"/>
      <c r="G35" s="31"/>
      <c r="H35" s="31"/>
      <c r="I35" s="31"/>
      <c r="J35" s="31"/>
      <c r="K35" s="31"/>
      <c r="L35" s="31"/>
      <c r="M35" s="31"/>
      <c r="N35" s="31"/>
      <c r="O35" s="31"/>
      <c r="P35" s="265"/>
      <c r="Q35" s="266"/>
    </row>
    <row r="36" spans="1:17" ht="14.1" customHeight="1" outlineLevel="1" x14ac:dyDescent="0.3">
      <c r="A36" s="11">
        <f>+A35+1</f>
        <v>3</v>
      </c>
      <c r="B36" s="277" t="s">
        <v>121</v>
      </c>
      <c r="C36" s="278"/>
      <c r="D36" s="31"/>
      <c r="E36" s="31"/>
      <c r="F36" s="31"/>
      <c r="G36" s="31"/>
      <c r="H36" s="31"/>
      <c r="I36" s="31"/>
      <c r="J36" s="31"/>
      <c r="K36" s="31"/>
      <c r="L36" s="31"/>
      <c r="M36" s="31"/>
      <c r="N36" s="31"/>
      <c r="O36" s="31"/>
      <c r="P36" s="265"/>
      <c r="Q36" s="266"/>
    </row>
    <row r="37" spans="1:17" ht="14.1" customHeight="1" outlineLevel="1" x14ac:dyDescent="0.3">
      <c r="A37" s="11">
        <f>+A36+1</f>
        <v>4</v>
      </c>
      <c r="B37" s="277" t="s">
        <v>122</v>
      </c>
      <c r="C37" s="278"/>
      <c r="D37" s="31"/>
      <c r="E37" s="31"/>
      <c r="F37" s="31"/>
      <c r="G37" s="31"/>
      <c r="H37" s="31"/>
      <c r="I37" s="31"/>
      <c r="J37" s="31"/>
      <c r="K37" s="31"/>
      <c r="L37" s="31"/>
      <c r="M37" s="31"/>
      <c r="N37" s="31"/>
      <c r="O37" s="31"/>
      <c r="P37" s="265"/>
      <c r="Q37" s="266"/>
    </row>
    <row r="38" spans="1:17" s="8" customFormat="1" ht="14.1" customHeight="1" collapsed="1" x14ac:dyDescent="0.3">
      <c r="A38" s="11">
        <v>1</v>
      </c>
      <c r="B38" s="268" t="s">
        <v>123</v>
      </c>
      <c r="C38" s="268"/>
      <c r="D38" s="31"/>
      <c r="E38" s="31"/>
      <c r="F38" s="31"/>
      <c r="G38" s="31"/>
      <c r="H38" s="31"/>
      <c r="I38" s="31"/>
      <c r="J38" s="31"/>
      <c r="K38" s="31"/>
      <c r="L38" s="31"/>
      <c r="M38" s="31"/>
      <c r="N38" s="31"/>
      <c r="O38" s="31"/>
      <c r="P38" s="269"/>
      <c r="Q38" s="270"/>
    </row>
    <row r="39" spans="1:17" s="8" customFormat="1" ht="14.1" hidden="1" customHeight="1" outlineLevel="1" x14ac:dyDescent="0.3">
      <c r="A39" s="11">
        <f t="shared" ref="A39:A55" si="1">+A38+1</f>
        <v>2</v>
      </c>
      <c r="B39" s="264" t="s">
        <v>124</v>
      </c>
      <c r="C39" s="264"/>
      <c r="D39" s="31"/>
      <c r="E39" s="31"/>
      <c r="F39" s="31"/>
      <c r="G39" s="31"/>
      <c r="H39" s="31"/>
      <c r="I39" s="31"/>
      <c r="J39" s="31"/>
      <c r="K39" s="31"/>
      <c r="L39" s="31"/>
      <c r="M39" s="31"/>
      <c r="N39" s="31"/>
      <c r="O39" s="31"/>
      <c r="P39" s="265"/>
      <c r="Q39" s="266"/>
    </row>
    <row r="40" spans="1:17" s="8" customFormat="1" ht="14.1" hidden="1" customHeight="1" outlineLevel="1" x14ac:dyDescent="0.3">
      <c r="A40" s="11">
        <f t="shared" si="1"/>
        <v>3</v>
      </c>
      <c r="B40" s="264" t="s">
        <v>125</v>
      </c>
      <c r="C40" s="264"/>
      <c r="D40" s="31"/>
      <c r="E40" s="31"/>
      <c r="F40" s="31"/>
      <c r="G40" s="31"/>
      <c r="H40" s="31"/>
      <c r="I40" s="31"/>
      <c r="J40" s="31"/>
      <c r="K40" s="31"/>
      <c r="L40" s="31"/>
      <c r="M40" s="31"/>
      <c r="N40" s="31"/>
      <c r="O40" s="31"/>
      <c r="P40" s="265"/>
      <c r="Q40" s="266"/>
    </row>
    <row r="41" spans="1:17" s="8" customFormat="1" ht="14.1" hidden="1" customHeight="1" outlineLevel="1" x14ac:dyDescent="0.3">
      <c r="A41" s="11">
        <f t="shared" si="1"/>
        <v>4</v>
      </c>
      <c r="B41" s="264" t="s">
        <v>126</v>
      </c>
      <c r="C41" s="264"/>
      <c r="D41" s="31"/>
      <c r="E41" s="31"/>
      <c r="F41" s="31"/>
      <c r="G41" s="31"/>
      <c r="H41" s="31"/>
      <c r="I41" s="31"/>
      <c r="J41" s="31"/>
      <c r="K41" s="31"/>
      <c r="L41" s="31"/>
      <c r="M41" s="31"/>
      <c r="N41" s="31"/>
      <c r="O41" s="31"/>
      <c r="P41" s="265"/>
      <c r="Q41" s="266"/>
    </row>
    <row r="42" spans="1:17" s="8" customFormat="1" ht="14.1" hidden="1" customHeight="1" outlineLevel="1" x14ac:dyDescent="0.3">
      <c r="A42" s="11">
        <f t="shared" si="1"/>
        <v>5</v>
      </c>
      <c r="B42" s="264" t="s">
        <v>127</v>
      </c>
      <c r="C42" s="264"/>
      <c r="D42" s="31"/>
      <c r="E42" s="31"/>
      <c r="F42" s="31"/>
      <c r="G42" s="31"/>
      <c r="H42" s="31"/>
      <c r="I42" s="31"/>
      <c r="J42" s="31"/>
      <c r="K42" s="31"/>
      <c r="L42" s="31"/>
      <c r="M42" s="31"/>
      <c r="N42" s="31"/>
      <c r="O42" s="31"/>
      <c r="P42" s="265"/>
      <c r="Q42" s="266"/>
    </row>
    <row r="43" spans="1:17" s="8" customFormat="1" ht="14.1" hidden="1" customHeight="1" outlineLevel="1" x14ac:dyDescent="0.3">
      <c r="A43" s="11">
        <f t="shared" si="1"/>
        <v>6</v>
      </c>
      <c r="B43" s="277" t="s">
        <v>128</v>
      </c>
      <c r="C43" s="278"/>
      <c r="D43" s="31"/>
      <c r="E43" s="31"/>
      <c r="F43" s="31"/>
      <c r="G43" s="31"/>
      <c r="H43" s="31"/>
      <c r="I43" s="31"/>
      <c r="J43" s="31"/>
      <c r="K43" s="31"/>
      <c r="L43" s="31"/>
      <c r="M43" s="31"/>
      <c r="N43" s="31"/>
      <c r="O43" s="31"/>
      <c r="P43" s="265"/>
      <c r="Q43" s="266"/>
    </row>
    <row r="44" spans="1:17" s="8" customFormat="1" ht="14.1" hidden="1" customHeight="1" outlineLevel="1" x14ac:dyDescent="0.3">
      <c r="A44" s="11">
        <f t="shared" si="1"/>
        <v>7</v>
      </c>
      <c r="B44" s="277" t="s">
        <v>129</v>
      </c>
      <c r="C44" s="278"/>
      <c r="D44" s="31"/>
      <c r="E44" s="31"/>
      <c r="F44" s="31"/>
      <c r="G44" s="31"/>
      <c r="H44" s="31"/>
      <c r="I44" s="31"/>
      <c r="J44" s="31"/>
      <c r="K44" s="31"/>
      <c r="L44" s="31"/>
      <c r="M44" s="31"/>
      <c r="N44" s="31"/>
      <c r="O44" s="31"/>
      <c r="P44" s="265"/>
      <c r="Q44" s="266"/>
    </row>
    <row r="45" spans="1:17" s="8" customFormat="1" ht="14.1" hidden="1" customHeight="1" outlineLevel="1" x14ac:dyDescent="0.3">
      <c r="A45" s="11">
        <f t="shared" si="1"/>
        <v>8</v>
      </c>
      <c r="B45" s="264" t="s">
        <v>130</v>
      </c>
      <c r="C45" s="264"/>
      <c r="D45" s="31"/>
      <c r="E45" s="31"/>
      <c r="F45" s="31"/>
      <c r="G45" s="31"/>
      <c r="H45" s="31"/>
      <c r="I45" s="31"/>
      <c r="J45" s="31"/>
      <c r="K45" s="31"/>
      <c r="L45" s="31"/>
      <c r="M45" s="31"/>
      <c r="N45" s="31"/>
      <c r="O45" s="31"/>
      <c r="P45" s="265"/>
      <c r="Q45" s="266"/>
    </row>
    <row r="46" spans="1:17" s="8" customFormat="1" ht="14.1" hidden="1" customHeight="1" outlineLevel="1" x14ac:dyDescent="0.3">
      <c r="A46" s="11">
        <f t="shared" si="1"/>
        <v>9</v>
      </c>
      <c r="B46" s="264" t="s">
        <v>131</v>
      </c>
      <c r="C46" s="264"/>
      <c r="D46" s="31"/>
      <c r="E46" s="31"/>
      <c r="F46" s="31"/>
      <c r="G46" s="31"/>
      <c r="H46" s="31"/>
      <c r="I46" s="31"/>
      <c r="J46" s="31"/>
      <c r="K46" s="31"/>
      <c r="L46" s="31"/>
      <c r="M46" s="31"/>
      <c r="N46" s="31"/>
      <c r="O46" s="31"/>
      <c r="P46" s="265"/>
      <c r="Q46" s="266"/>
    </row>
    <row r="47" spans="1:17" s="8" customFormat="1" ht="14.1" hidden="1" customHeight="1" outlineLevel="1" x14ac:dyDescent="0.3">
      <c r="A47" s="21">
        <f t="shared" si="1"/>
        <v>10</v>
      </c>
      <c r="B47" s="277" t="s">
        <v>132</v>
      </c>
      <c r="C47" s="278"/>
      <c r="D47" s="31"/>
      <c r="E47" s="31"/>
      <c r="F47" s="31"/>
      <c r="G47" s="31"/>
      <c r="H47" s="31"/>
      <c r="I47" s="31"/>
      <c r="J47" s="31"/>
      <c r="K47" s="31"/>
      <c r="L47" s="31"/>
      <c r="M47" s="31"/>
      <c r="N47" s="31"/>
      <c r="O47" s="31"/>
      <c r="P47" s="265"/>
      <c r="Q47" s="266"/>
    </row>
    <row r="48" spans="1:17" s="8" customFormat="1" ht="14.1" hidden="1" customHeight="1" outlineLevel="1" x14ac:dyDescent="0.3">
      <c r="A48" s="21">
        <f t="shared" si="1"/>
        <v>11</v>
      </c>
      <c r="B48" s="277" t="s">
        <v>133</v>
      </c>
      <c r="C48" s="278"/>
      <c r="D48" s="31"/>
      <c r="E48" s="31"/>
      <c r="F48" s="31"/>
      <c r="G48" s="31"/>
      <c r="H48" s="31"/>
      <c r="I48" s="31"/>
      <c r="J48" s="31"/>
      <c r="K48" s="31"/>
      <c r="L48" s="31"/>
      <c r="M48" s="31"/>
      <c r="N48" s="31"/>
      <c r="O48" s="31"/>
      <c r="P48" s="265"/>
      <c r="Q48" s="266"/>
    </row>
    <row r="49" spans="1:17" s="8" customFormat="1" ht="14.1" hidden="1" customHeight="1" outlineLevel="1" x14ac:dyDescent="0.3">
      <c r="A49" s="21">
        <f t="shared" si="1"/>
        <v>12</v>
      </c>
      <c r="B49" s="277" t="s">
        <v>134</v>
      </c>
      <c r="C49" s="278"/>
      <c r="D49" s="31"/>
      <c r="E49" s="31"/>
      <c r="F49" s="31"/>
      <c r="G49" s="31"/>
      <c r="H49" s="31"/>
      <c r="I49" s="31"/>
      <c r="J49" s="31"/>
      <c r="K49" s="31"/>
      <c r="L49" s="31"/>
      <c r="M49" s="31"/>
      <c r="N49" s="31"/>
      <c r="O49" s="31"/>
      <c r="P49" s="265"/>
      <c r="Q49" s="266"/>
    </row>
    <row r="50" spans="1:17" s="8" customFormat="1" ht="14.1" hidden="1" customHeight="1" outlineLevel="1" x14ac:dyDescent="0.3">
      <c r="A50" s="21">
        <f t="shared" si="1"/>
        <v>13</v>
      </c>
      <c r="B50" s="277" t="s">
        <v>135</v>
      </c>
      <c r="C50" s="278"/>
      <c r="D50" s="31"/>
      <c r="E50" s="31"/>
      <c r="F50" s="31"/>
      <c r="G50" s="31"/>
      <c r="H50" s="31"/>
      <c r="I50" s="31"/>
      <c r="J50" s="31"/>
      <c r="K50" s="31"/>
      <c r="L50" s="31"/>
      <c r="M50" s="31"/>
      <c r="N50" s="31"/>
      <c r="O50" s="31"/>
      <c r="P50" s="265"/>
      <c r="Q50" s="266"/>
    </row>
    <row r="51" spans="1:17" s="8" customFormat="1" ht="14.1" hidden="1" customHeight="1" outlineLevel="1" x14ac:dyDescent="0.3">
      <c r="A51" s="21">
        <f t="shared" si="1"/>
        <v>14</v>
      </c>
      <c r="B51" s="277" t="s">
        <v>136</v>
      </c>
      <c r="C51" s="278"/>
      <c r="D51" s="31"/>
      <c r="E51" s="31"/>
      <c r="F51" s="31"/>
      <c r="G51" s="31"/>
      <c r="H51" s="31"/>
      <c r="I51" s="31"/>
      <c r="J51" s="31"/>
      <c r="K51" s="31"/>
      <c r="L51" s="31"/>
      <c r="M51" s="31"/>
      <c r="N51" s="31"/>
      <c r="O51" s="31"/>
      <c r="P51" s="265"/>
      <c r="Q51" s="266"/>
    </row>
    <row r="52" spans="1:17" s="8" customFormat="1" ht="14.1" hidden="1" customHeight="1" outlineLevel="1" x14ac:dyDescent="0.3">
      <c r="A52" s="21">
        <f t="shared" si="1"/>
        <v>15</v>
      </c>
      <c r="B52" s="12" t="s">
        <v>137</v>
      </c>
      <c r="C52" s="13"/>
      <c r="D52" s="31"/>
      <c r="E52" s="31"/>
      <c r="F52" s="31"/>
      <c r="G52" s="31"/>
      <c r="H52" s="31"/>
      <c r="I52" s="31"/>
      <c r="J52" s="31"/>
      <c r="K52" s="31"/>
      <c r="L52" s="31"/>
      <c r="M52" s="31"/>
      <c r="N52" s="31"/>
      <c r="O52" s="31"/>
      <c r="P52" s="265"/>
      <c r="Q52" s="266"/>
    </row>
    <row r="53" spans="1:17" s="8" customFormat="1" ht="14.1" hidden="1" customHeight="1" outlineLevel="1" x14ac:dyDescent="0.3">
      <c r="A53" s="11">
        <f t="shared" si="1"/>
        <v>16</v>
      </c>
      <c r="B53" s="281" t="s">
        <v>138</v>
      </c>
      <c r="C53" s="281"/>
      <c r="D53" s="31"/>
      <c r="E53" s="31"/>
      <c r="F53" s="31"/>
      <c r="G53" s="31"/>
      <c r="H53" s="31"/>
      <c r="I53" s="31"/>
      <c r="J53" s="31"/>
      <c r="K53" s="31"/>
      <c r="L53" s="31"/>
      <c r="M53" s="31"/>
      <c r="N53" s="31"/>
      <c r="O53" s="31"/>
      <c r="P53" s="265"/>
      <c r="Q53" s="266"/>
    </row>
    <row r="54" spans="1:17" s="8" customFormat="1" ht="14.1" hidden="1" customHeight="1" outlineLevel="1" x14ac:dyDescent="0.3">
      <c r="A54" s="11">
        <f t="shared" si="1"/>
        <v>17</v>
      </c>
      <c r="B54" s="281" t="s">
        <v>139</v>
      </c>
      <c r="C54" s="281"/>
      <c r="D54" s="31"/>
      <c r="E54" s="31"/>
      <c r="F54" s="31"/>
      <c r="G54" s="31"/>
      <c r="H54" s="31"/>
      <c r="I54" s="31"/>
      <c r="J54" s="31"/>
      <c r="K54" s="31"/>
      <c r="L54" s="31"/>
      <c r="M54" s="31"/>
      <c r="N54" s="31"/>
      <c r="O54" s="31"/>
      <c r="P54" s="265"/>
      <c r="Q54" s="266"/>
    </row>
    <row r="55" spans="1:17" s="8" customFormat="1" ht="14.1" hidden="1" customHeight="1" outlineLevel="1" x14ac:dyDescent="0.3">
      <c r="A55" s="11">
        <f t="shared" si="1"/>
        <v>18</v>
      </c>
      <c r="B55" s="282" t="s">
        <v>140</v>
      </c>
      <c r="C55" s="283"/>
      <c r="D55" s="31"/>
      <c r="E55" s="31"/>
      <c r="F55" s="31"/>
      <c r="G55" s="31"/>
      <c r="H55" s="31"/>
      <c r="I55" s="31"/>
      <c r="J55" s="31"/>
      <c r="K55" s="31"/>
      <c r="L55" s="31"/>
      <c r="M55" s="31"/>
      <c r="N55" s="31"/>
      <c r="O55" s="31"/>
      <c r="P55" s="265"/>
      <c r="Q55" s="266"/>
    </row>
    <row r="56" spans="1:17" s="8" customFormat="1" ht="14.1" hidden="1" customHeight="1" outlineLevel="1" x14ac:dyDescent="0.3">
      <c r="A56" s="11"/>
      <c r="B56" s="22"/>
      <c r="C56" s="23"/>
      <c r="D56" s="31"/>
      <c r="E56" s="31"/>
      <c r="F56" s="31"/>
      <c r="G56" s="31"/>
      <c r="H56" s="31"/>
      <c r="I56" s="31"/>
      <c r="J56" s="31"/>
      <c r="K56" s="31"/>
      <c r="L56" s="31"/>
      <c r="M56" s="31"/>
      <c r="N56" s="31"/>
      <c r="O56" s="31"/>
      <c r="P56" s="265"/>
      <c r="Q56" s="266"/>
    </row>
    <row r="57" spans="1:17" s="8" customFormat="1" ht="14.1" customHeight="1" x14ac:dyDescent="0.3">
      <c r="A57" s="21">
        <v>1</v>
      </c>
      <c r="B57" s="268" t="s">
        <v>141</v>
      </c>
      <c r="C57" s="268"/>
      <c r="D57" s="31"/>
      <c r="E57" s="31"/>
      <c r="F57" s="31"/>
      <c r="G57" s="31"/>
      <c r="H57" s="31"/>
      <c r="I57" s="31"/>
      <c r="J57" s="31"/>
      <c r="K57" s="31"/>
      <c r="L57" s="31"/>
      <c r="M57" s="31"/>
      <c r="N57" s="31"/>
      <c r="O57" s="31"/>
      <c r="P57" s="269"/>
      <c r="Q57" s="270"/>
    </row>
    <row r="58" spans="1:17" s="8" customFormat="1" ht="14.1" customHeight="1" outlineLevel="1" x14ac:dyDescent="0.3">
      <c r="A58" s="11">
        <f t="shared" ref="A58:A79" si="2">+A57+1</f>
        <v>2</v>
      </c>
      <c r="B58" s="264" t="s">
        <v>142</v>
      </c>
      <c r="C58" s="264"/>
      <c r="D58" s="31"/>
      <c r="E58" s="31"/>
      <c r="F58" s="31"/>
      <c r="G58" s="31"/>
      <c r="H58" s="31"/>
      <c r="I58" s="31"/>
      <c r="J58" s="31"/>
      <c r="K58" s="31"/>
      <c r="L58" s="31"/>
      <c r="M58" s="31"/>
      <c r="N58" s="31"/>
      <c r="O58" s="31"/>
      <c r="P58" s="265"/>
      <c r="Q58" s="266"/>
    </row>
    <row r="59" spans="1:17" s="8" customFormat="1" ht="14.1" customHeight="1" outlineLevel="1" x14ac:dyDescent="0.3">
      <c r="A59" s="11">
        <f t="shared" si="2"/>
        <v>3</v>
      </c>
      <c r="B59" s="264" t="s">
        <v>143</v>
      </c>
      <c r="C59" s="264"/>
      <c r="D59" s="31"/>
      <c r="E59" s="31"/>
      <c r="F59" s="31"/>
      <c r="G59" s="31"/>
      <c r="H59" s="31"/>
      <c r="I59" s="31"/>
      <c r="J59" s="31"/>
      <c r="K59" s="31"/>
      <c r="L59" s="31"/>
      <c r="M59" s="31"/>
      <c r="N59" s="31"/>
      <c r="O59" s="31"/>
      <c r="P59" s="265"/>
      <c r="Q59" s="266"/>
    </row>
    <row r="60" spans="1:17" s="8" customFormat="1" ht="14.1" customHeight="1" outlineLevel="1" x14ac:dyDescent="0.3">
      <c r="A60" s="11">
        <f t="shared" si="2"/>
        <v>4</v>
      </c>
      <c r="B60" s="264" t="s">
        <v>144</v>
      </c>
      <c r="C60" s="264"/>
      <c r="D60" s="31"/>
      <c r="E60" s="31"/>
      <c r="F60" s="31"/>
      <c r="G60" s="31"/>
      <c r="H60" s="31"/>
      <c r="I60" s="31"/>
      <c r="J60" s="31"/>
      <c r="K60" s="31"/>
      <c r="L60" s="31"/>
      <c r="M60" s="31"/>
      <c r="N60" s="31"/>
      <c r="O60" s="31"/>
      <c r="P60" s="265"/>
      <c r="Q60" s="266"/>
    </row>
    <row r="61" spans="1:17" s="8" customFormat="1" ht="13.5" customHeight="1" outlineLevel="1" x14ac:dyDescent="0.3">
      <c r="A61" s="11">
        <f t="shared" si="2"/>
        <v>5</v>
      </c>
      <c r="B61" s="264" t="s">
        <v>145</v>
      </c>
      <c r="C61" s="264"/>
      <c r="D61" s="31"/>
      <c r="E61" s="31"/>
      <c r="F61" s="31"/>
      <c r="G61" s="31"/>
      <c r="H61" s="31"/>
      <c r="I61" s="31"/>
      <c r="J61" s="31"/>
      <c r="K61" s="31"/>
      <c r="L61" s="31"/>
      <c r="M61" s="31"/>
      <c r="N61" s="31"/>
      <c r="O61" s="31"/>
      <c r="P61" s="265"/>
      <c r="Q61" s="266"/>
    </row>
    <row r="62" spans="1:17" s="8" customFormat="1" ht="13.5" customHeight="1" outlineLevel="1" x14ac:dyDescent="0.3">
      <c r="A62" s="11">
        <f t="shared" si="2"/>
        <v>6</v>
      </c>
      <c r="B62" s="264" t="s">
        <v>146</v>
      </c>
      <c r="C62" s="264"/>
      <c r="D62" s="31"/>
      <c r="E62" s="31"/>
      <c r="F62" s="31"/>
      <c r="G62" s="31"/>
      <c r="H62" s="31"/>
      <c r="I62" s="31"/>
      <c r="J62" s="31"/>
      <c r="K62" s="31"/>
      <c r="L62" s="31"/>
      <c r="M62" s="31"/>
      <c r="N62" s="31"/>
      <c r="O62" s="31"/>
      <c r="P62" s="265"/>
      <c r="Q62" s="266"/>
    </row>
    <row r="63" spans="1:17" s="8" customFormat="1" ht="14.1" customHeight="1" outlineLevel="1" x14ac:dyDescent="0.3">
      <c r="A63" s="11">
        <f t="shared" si="2"/>
        <v>7</v>
      </c>
      <c r="B63" s="277" t="s">
        <v>147</v>
      </c>
      <c r="C63" s="278"/>
      <c r="D63" s="31"/>
      <c r="E63" s="31"/>
      <c r="F63" s="31"/>
      <c r="G63" s="31"/>
      <c r="H63" s="31"/>
      <c r="I63" s="31"/>
      <c r="J63" s="31"/>
      <c r="K63" s="31"/>
      <c r="L63" s="31"/>
      <c r="M63" s="31"/>
      <c r="N63" s="31"/>
      <c r="O63" s="31"/>
      <c r="P63" s="265"/>
      <c r="Q63" s="266"/>
    </row>
    <row r="64" spans="1:17" s="8" customFormat="1" ht="14.1" customHeight="1" outlineLevel="1" x14ac:dyDescent="0.3">
      <c r="A64" s="11">
        <f t="shared" si="2"/>
        <v>8</v>
      </c>
      <c r="B64" s="277" t="s">
        <v>148</v>
      </c>
      <c r="C64" s="278"/>
      <c r="D64" s="31"/>
      <c r="E64" s="31"/>
      <c r="F64" s="31"/>
      <c r="G64" s="31"/>
      <c r="H64" s="31"/>
      <c r="I64" s="31"/>
      <c r="J64" s="31"/>
      <c r="K64" s="31"/>
      <c r="L64" s="31"/>
      <c r="M64" s="31"/>
      <c r="N64" s="31"/>
      <c r="O64" s="31"/>
      <c r="P64" s="265"/>
      <c r="Q64" s="266"/>
    </row>
    <row r="65" spans="1:17" s="8" customFormat="1" ht="14.1" customHeight="1" outlineLevel="1" x14ac:dyDescent="0.3">
      <c r="A65" s="11">
        <f t="shared" si="2"/>
        <v>9</v>
      </c>
      <c r="B65" s="277" t="s">
        <v>149</v>
      </c>
      <c r="C65" s="278"/>
      <c r="D65" s="31"/>
      <c r="E65" s="31"/>
      <c r="F65" s="31"/>
      <c r="G65" s="31"/>
      <c r="H65" s="31"/>
      <c r="I65" s="31"/>
      <c r="J65" s="31"/>
      <c r="K65" s="31"/>
      <c r="L65" s="31"/>
      <c r="M65" s="31"/>
      <c r="N65" s="31"/>
      <c r="O65" s="31"/>
      <c r="P65" s="265"/>
      <c r="Q65" s="266"/>
    </row>
    <row r="66" spans="1:17" s="8" customFormat="1" ht="14.1" customHeight="1" outlineLevel="1" x14ac:dyDescent="0.3">
      <c r="A66" s="11">
        <f t="shared" si="2"/>
        <v>10</v>
      </c>
      <c r="B66" s="277" t="s">
        <v>150</v>
      </c>
      <c r="C66" s="278"/>
      <c r="D66" s="31"/>
      <c r="E66" s="31"/>
      <c r="F66" s="31"/>
      <c r="G66" s="31"/>
      <c r="H66" s="31"/>
      <c r="I66" s="31"/>
      <c r="J66" s="31"/>
      <c r="K66" s="31"/>
      <c r="L66" s="31"/>
      <c r="M66" s="31"/>
      <c r="N66" s="31"/>
      <c r="O66" s="31"/>
      <c r="P66" s="265"/>
      <c r="Q66" s="266"/>
    </row>
    <row r="67" spans="1:17" s="8" customFormat="1" ht="14.1" customHeight="1" outlineLevel="1" x14ac:dyDescent="0.3">
      <c r="A67" s="11">
        <f t="shared" si="2"/>
        <v>11</v>
      </c>
      <c r="B67" s="277" t="s">
        <v>151</v>
      </c>
      <c r="C67" s="278"/>
      <c r="D67" s="31"/>
      <c r="E67" s="31"/>
      <c r="F67" s="31"/>
      <c r="G67" s="31"/>
      <c r="H67" s="31"/>
      <c r="I67" s="31"/>
      <c r="J67" s="31"/>
      <c r="K67" s="31"/>
      <c r="L67" s="31"/>
      <c r="M67" s="31"/>
      <c r="N67" s="31"/>
      <c r="O67" s="31"/>
      <c r="P67" s="265"/>
      <c r="Q67" s="266"/>
    </row>
    <row r="68" spans="1:17" s="8" customFormat="1" ht="14.1" customHeight="1" outlineLevel="1" x14ac:dyDescent="0.3">
      <c r="A68" s="11">
        <f t="shared" si="2"/>
        <v>12</v>
      </c>
      <c r="B68" s="277" t="s">
        <v>152</v>
      </c>
      <c r="C68" s="278"/>
      <c r="D68" s="31"/>
      <c r="E68" s="31"/>
      <c r="F68" s="31"/>
      <c r="G68" s="31"/>
      <c r="H68" s="31"/>
      <c r="I68" s="31"/>
      <c r="J68" s="31"/>
      <c r="K68" s="31"/>
      <c r="L68" s="31"/>
      <c r="M68" s="31"/>
      <c r="N68" s="31"/>
      <c r="O68" s="31"/>
      <c r="P68" s="265"/>
      <c r="Q68" s="266"/>
    </row>
    <row r="69" spans="1:17" s="8" customFormat="1" ht="14.1" customHeight="1" outlineLevel="1" x14ac:dyDescent="0.3">
      <c r="A69" s="11">
        <f t="shared" si="2"/>
        <v>13</v>
      </c>
      <c r="B69" s="12" t="s">
        <v>153</v>
      </c>
      <c r="C69" s="13"/>
      <c r="D69" s="31"/>
      <c r="E69" s="31"/>
      <c r="F69" s="31"/>
      <c r="G69" s="31"/>
      <c r="H69" s="31"/>
      <c r="I69" s="31"/>
      <c r="J69" s="31"/>
      <c r="K69" s="31"/>
      <c r="L69" s="31"/>
      <c r="M69" s="31"/>
      <c r="N69" s="31"/>
      <c r="O69" s="31"/>
      <c r="P69" s="265"/>
      <c r="Q69" s="266"/>
    </row>
    <row r="70" spans="1:17" s="8" customFormat="1" ht="14.1" customHeight="1" outlineLevel="1" x14ac:dyDescent="0.3">
      <c r="A70" s="11">
        <f t="shared" si="2"/>
        <v>14</v>
      </c>
      <c r="B70" s="12" t="s">
        <v>154</v>
      </c>
      <c r="C70" s="13"/>
      <c r="D70" s="31"/>
      <c r="E70" s="31"/>
      <c r="F70" s="31"/>
      <c r="G70" s="31"/>
      <c r="H70" s="31"/>
      <c r="I70" s="31"/>
      <c r="J70" s="31"/>
      <c r="K70" s="31"/>
      <c r="L70" s="31"/>
      <c r="M70" s="31"/>
      <c r="N70" s="31"/>
      <c r="O70" s="31"/>
      <c r="P70" s="265"/>
      <c r="Q70" s="266"/>
    </row>
    <row r="71" spans="1:17" s="8" customFormat="1" ht="14.1" customHeight="1" outlineLevel="1" x14ac:dyDescent="0.3">
      <c r="A71" s="11">
        <f t="shared" si="2"/>
        <v>15</v>
      </c>
      <c r="B71" s="12" t="s">
        <v>155</v>
      </c>
      <c r="C71" s="13"/>
      <c r="D71" s="31"/>
      <c r="E71" s="31"/>
      <c r="F71" s="31"/>
      <c r="G71" s="31"/>
      <c r="H71" s="31"/>
      <c r="I71" s="31"/>
      <c r="J71" s="31"/>
      <c r="K71" s="31"/>
      <c r="L71" s="31"/>
      <c r="M71" s="31"/>
      <c r="N71" s="31"/>
      <c r="O71" s="31"/>
      <c r="P71" s="265"/>
      <c r="Q71" s="266"/>
    </row>
    <row r="72" spans="1:17" s="8" customFormat="1" ht="14.1" customHeight="1" outlineLevel="1" x14ac:dyDescent="0.3">
      <c r="A72" s="11">
        <f t="shared" si="2"/>
        <v>16</v>
      </c>
      <c r="B72" s="12" t="s">
        <v>156</v>
      </c>
      <c r="C72" s="13"/>
      <c r="D72" s="31"/>
      <c r="E72" s="31"/>
      <c r="F72" s="31"/>
      <c r="G72" s="31"/>
      <c r="H72" s="31"/>
      <c r="I72" s="31"/>
      <c r="J72" s="31"/>
      <c r="K72" s="31"/>
      <c r="L72" s="31"/>
      <c r="M72" s="31"/>
      <c r="N72" s="31"/>
      <c r="O72" s="31"/>
      <c r="P72" s="265"/>
      <c r="Q72" s="266"/>
    </row>
    <row r="73" spans="1:17" s="8" customFormat="1" ht="14.1" customHeight="1" outlineLevel="1" x14ac:dyDescent="0.3">
      <c r="A73" s="11">
        <f t="shared" si="2"/>
        <v>17</v>
      </c>
      <c r="B73" s="12" t="s">
        <v>157</v>
      </c>
      <c r="C73" s="13"/>
      <c r="D73" s="31"/>
      <c r="E73" s="31"/>
      <c r="F73" s="31"/>
      <c r="G73" s="31"/>
      <c r="H73" s="31"/>
      <c r="I73" s="31"/>
      <c r="J73" s="31"/>
      <c r="K73" s="31"/>
      <c r="L73" s="31"/>
      <c r="M73" s="31"/>
      <c r="N73" s="31"/>
      <c r="O73" s="31"/>
      <c r="P73" s="265"/>
      <c r="Q73" s="266"/>
    </row>
    <row r="74" spans="1:17" s="8" customFormat="1" ht="14.1" customHeight="1" outlineLevel="1" x14ac:dyDescent="0.3">
      <c r="A74" s="11">
        <f t="shared" si="2"/>
        <v>18</v>
      </c>
      <c r="B74" s="12" t="s">
        <v>158</v>
      </c>
      <c r="C74" s="13"/>
      <c r="D74" s="31"/>
      <c r="E74" s="31"/>
      <c r="F74" s="31"/>
      <c r="G74" s="31"/>
      <c r="H74" s="31"/>
      <c r="I74" s="31"/>
      <c r="J74" s="31"/>
      <c r="K74" s="31"/>
      <c r="L74" s="31"/>
      <c r="M74" s="31"/>
      <c r="N74" s="31"/>
      <c r="O74" s="31"/>
      <c r="P74" s="265"/>
      <c r="Q74" s="266"/>
    </row>
    <row r="75" spans="1:17" s="8" customFormat="1" ht="14.1" customHeight="1" outlineLevel="1" x14ac:dyDescent="0.3">
      <c r="A75" s="11">
        <f t="shared" si="2"/>
        <v>19</v>
      </c>
      <c r="B75" s="12" t="s">
        <v>159</v>
      </c>
      <c r="C75" s="13"/>
      <c r="D75" s="31"/>
      <c r="E75" s="31"/>
      <c r="F75" s="31"/>
      <c r="G75" s="31"/>
      <c r="H75" s="31"/>
      <c r="I75" s="31"/>
      <c r="J75" s="31"/>
      <c r="K75" s="31"/>
      <c r="L75" s="31"/>
      <c r="M75" s="31"/>
      <c r="N75" s="31"/>
      <c r="O75" s="31"/>
      <c r="P75" s="265"/>
      <c r="Q75" s="266"/>
    </row>
    <row r="76" spans="1:17" s="8" customFormat="1" ht="14.1" customHeight="1" outlineLevel="1" x14ac:dyDescent="0.3">
      <c r="A76" s="11">
        <f t="shared" si="2"/>
        <v>20</v>
      </c>
      <c r="B76" s="12" t="s">
        <v>160</v>
      </c>
      <c r="C76" s="13"/>
      <c r="D76" s="31"/>
      <c r="E76" s="31"/>
      <c r="F76" s="31"/>
      <c r="G76" s="31"/>
      <c r="H76" s="31"/>
      <c r="I76" s="31"/>
      <c r="J76" s="31"/>
      <c r="K76" s="31"/>
      <c r="L76" s="31"/>
      <c r="M76" s="31"/>
      <c r="N76" s="31"/>
      <c r="O76" s="31"/>
      <c r="P76" s="265"/>
      <c r="Q76" s="266"/>
    </row>
    <row r="77" spans="1:17" s="8" customFormat="1" ht="14.1" customHeight="1" outlineLevel="1" x14ac:dyDescent="0.3">
      <c r="A77" s="11">
        <f t="shared" si="2"/>
        <v>21</v>
      </c>
      <c r="B77" s="277" t="s">
        <v>161</v>
      </c>
      <c r="C77" s="278"/>
      <c r="D77" s="31"/>
      <c r="E77" s="31"/>
      <c r="F77" s="31"/>
      <c r="G77" s="31"/>
      <c r="H77" s="31"/>
      <c r="I77" s="31"/>
      <c r="J77" s="31"/>
      <c r="K77" s="31"/>
      <c r="L77" s="31"/>
      <c r="M77" s="31"/>
      <c r="N77" s="31"/>
      <c r="O77" s="31"/>
      <c r="P77" s="265"/>
      <c r="Q77" s="266"/>
    </row>
    <row r="78" spans="1:17" s="8" customFormat="1" ht="14.1" customHeight="1" outlineLevel="1" x14ac:dyDescent="0.3">
      <c r="A78" s="11">
        <f t="shared" si="2"/>
        <v>22</v>
      </c>
      <c r="B78" s="277" t="s">
        <v>162</v>
      </c>
      <c r="C78" s="278"/>
      <c r="D78" s="31"/>
      <c r="E78" s="31"/>
      <c r="F78" s="31"/>
      <c r="G78" s="31"/>
      <c r="H78" s="31"/>
      <c r="I78" s="31"/>
      <c r="J78" s="31"/>
      <c r="K78" s="31"/>
      <c r="L78" s="31"/>
      <c r="M78" s="31"/>
      <c r="N78" s="31"/>
      <c r="O78" s="31"/>
      <c r="P78" s="265"/>
      <c r="Q78" s="266"/>
    </row>
    <row r="79" spans="1:17" s="8" customFormat="1" ht="14.1" customHeight="1" outlineLevel="1" x14ac:dyDescent="0.3">
      <c r="A79" s="11">
        <f t="shared" si="2"/>
        <v>23</v>
      </c>
      <c r="B79" s="277" t="s">
        <v>163</v>
      </c>
      <c r="C79" s="278"/>
      <c r="D79" s="31"/>
      <c r="E79" s="31"/>
      <c r="F79" s="31"/>
      <c r="G79" s="31"/>
      <c r="H79" s="31"/>
      <c r="I79" s="31"/>
      <c r="J79" s="31"/>
      <c r="K79" s="31"/>
      <c r="L79" s="31"/>
      <c r="M79" s="31"/>
      <c r="N79" s="31"/>
      <c r="O79" s="31"/>
      <c r="P79" s="265"/>
      <c r="Q79" s="266"/>
    </row>
    <row r="80" spans="1:17" s="8" customFormat="1" ht="14.1" customHeight="1" outlineLevel="1" x14ac:dyDescent="0.3">
      <c r="A80" s="11"/>
      <c r="B80" s="273"/>
      <c r="C80" s="274"/>
      <c r="D80" s="31"/>
      <c r="E80" s="31"/>
      <c r="F80" s="31"/>
      <c r="G80" s="31"/>
      <c r="H80" s="31"/>
      <c r="I80" s="31"/>
      <c r="J80" s="31"/>
      <c r="K80" s="31"/>
      <c r="L80" s="31"/>
      <c r="M80" s="31"/>
      <c r="N80" s="31"/>
      <c r="O80" s="31"/>
      <c r="P80" s="265"/>
      <c r="Q80" s="266"/>
    </row>
    <row r="81" spans="1:17" s="8" customFormat="1" ht="14.1" customHeight="1" x14ac:dyDescent="0.3">
      <c r="A81" s="11">
        <f>+A80+1</f>
        <v>1</v>
      </c>
      <c r="B81" s="268" t="s">
        <v>164</v>
      </c>
      <c r="C81" s="268"/>
      <c r="D81" s="31"/>
      <c r="E81" s="31"/>
      <c r="F81" s="31"/>
      <c r="G81" s="31"/>
      <c r="H81" s="31"/>
      <c r="I81" s="31"/>
      <c r="J81" s="31"/>
      <c r="K81" s="31"/>
      <c r="L81" s="31"/>
      <c r="M81" s="31"/>
      <c r="N81" s="31"/>
      <c r="O81" s="31"/>
      <c r="P81" s="269"/>
      <c r="Q81" s="270"/>
    </row>
    <row r="82" spans="1:17" s="8" customFormat="1" ht="14.1" customHeight="1" outlineLevel="1" x14ac:dyDescent="0.3">
      <c r="A82" s="11">
        <f>+A81+1</f>
        <v>2</v>
      </c>
      <c r="B82" s="264" t="s">
        <v>165</v>
      </c>
      <c r="C82" s="264"/>
      <c r="D82" s="31"/>
      <c r="E82" s="31"/>
      <c r="F82" s="31"/>
      <c r="G82" s="31"/>
      <c r="H82" s="31"/>
      <c r="I82" s="31"/>
      <c r="J82" s="31"/>
      <c r="K82" s="31"/>
      <c r="L82" s="31"/>
      <c r="M82" s="31"/>
      <c r="N82" s="31"/>
      <c r="O82" s="31"/>
      <c r="P82" s="265"/>
      <c r="Q82" s="266"/>
    </row>
    <row r="83" spans="1:17" s="8" customFormat="1" ht="14.1" customHeight="1" outlineLevel="1" x14ac:dyDescent="0.3">
      <c r="A83" s="11">
        <f>+A82+1</f>
        <v>3</v>
      </c>
      <c r="B83" s="264" t="s">
        <v>166</v>
      </c>
      <c r="C83" s="264"/>
      <c r="D83" s="31"/>
      <c r="E83" s="31"/>
      <c r="F83" s="31"/>
      <c r="G83" s="31"/>
      <c r="H83" s="31"/>
      <c r="I83" s="31"/>
      <c r="J83" s="31"/>
      <c r="K83" s="31"/>
      <c r="L83" s="31"/>
      <c r="M83" s="31"/>
      <c r="N83" s="31"/>
      <c r="O83" s="31"/>
      <c r="P83" s="265"/>
      <c r="Q83" s="266"/>
    </row>
    <row r="84" spans="1:17" s="8" customFormat="1" ht="14.1" customHeight="1" outlineLevel="1" x14ac:dyDescent="0.3">
      <c r="A84" s="11">
        <f>+A83+1</f>
        <v>4</v>
      </c>
      <c r="B84" s="264" t="s">
        <v>167</v>
      </c>
      <c r="C84" s="264"/>
      <c r="D84" s="31"/>
      <c r="E84" s="31"/>
      <c r="F84" s="31"/>
      <c r="G84" s="31"/>
      <c r="H84" s="31"/>
      <c r="I84" s="31"/>
      <c r="J84" s="31"/>
      <c r="K84" s="31"/>
      <c r="L84" s="31"/>
      <c r="M84" s="31"/>
      <c r="N84" s="31"/>
      <c r="O84" s="31"/>
      <c r="P84" s="265"/>
      <c r="Q84" s="266"/>
    </row>
    <row r="85" spans="1:17" s="8" customFormat="1" ht="14.1" customHeight="1" outlineLevel="1" x14ac:dyDescent="0.3">
      <c r="A85" s="11">
        <v>5</v>
      </c>
      <c r="B85" s="264" t="s">
        <v>168</v>
      </c>
      <c r="C85" s="264"/>
      <c r="D85" s="31"/>
      <c r="E85" s="31"/>
      <c r="F85" s="31"/>
      <c r="G85" s="31"/>
      <c r="H85" s="31"/>
      <c r="I85" s="31"/>
      <c r="J85" s="31"/>
      <c r="K85" s="31"/>
      <c r="L85" s="31"/>
      <c r="M85" s="31"/>
      <c r="N85" s="31"/>
      <c r="O85" s="31"/>
      <c r="P85" s="265"/>
      <c r="Q85" s="266"/>
    </row>
    <row r="86" spans="1:17" s="8" customFormat="1" ht="14.1" customHeight="1" outlineLevel="1" x14ac:dyDescent="0.3">
      <c r="A86" s="11"/>
      <c r="B86" s="273"/>
      <c r="C86" s="274"/>
      <c r="D86" s="31"/>
      <c r="E86" s="31"/>
      <c r="F86" s="31"/>
      <c r="G86" s="31"/>
      <c r="H86" s="31"/>
      <c r="I86" s="31"/>
      <c r="J86" s="31"/>
      <c r="K86" s="31"/>
      <c r="L86" s="31"/>
      <c r="M86" s="31"/>
      <c r="N86" s="31"/>
      <c r="O86" s="31"/>
      <c r="P86" s="265"/>
      <c r="Q86" s="266"/>
    </row>
    <row r="87" spans="1:17" s="8" customFormat="1" ht="14.1" customHeight="1" x14ac:dyDescent="0.3">
      <c r="A87" s="11">
        <v>1</v>
      </c>
      <c r="B87" s="268" t="s">
        <v>169</v>
      </c>
      <c r="C87" s="268"/>
      <c r="D87" s="31"/>
      <c r="E87" s="31"/>
      <c r="F87" s="31"/>
      <c r="G87" s="31"/>
      <c r="H87" s="31"/>
      <c r="I87" s="31"/>
      <c r="J87" s="31"/>
      <c r="K87" s="31"/>
      <c r="L87" s="31"/>
      <c r="M87" s="31"/>
      <c r="N87" s="31"/>
      <c r="O87" s="31"/>
      <c r="P87" s="269"/>
      <c r="Q87" s="270"/>
    </row>
    <row r="88" spans="1:17" s="8" customFormat="1" ht="14.1" customHeight="1" outlineLevel="1" x14ac:dyDescent="0.3">
      <c r="A88" s="11">
        <f t="shared" ref="A88:A94" si="3">+A87+1</f>
        <v>2</v>
      </c>
      <c r="B88" s="277" t="s">
        <v>170</v>
      </c>
      <c r="C88" s="278"/>
      <c r="D88" s="31"/>
      <c r="E88" s="31"/>
      <c r="F88" s="31"/>
      <c r="G88" s="31"/>
      <c r="H88" s="31"/>
      <c r="I88" s="31"/>
      <c r="J88" s="31"/>
      <c r="K88" s="31"/>
      <c r="L88" s="31"/>
      <c r="M88" s="31"/>
      <c r="N88" s="31"/>
      <c r="O88" s="31"/>
      <c r="P88" s="265"/>
      <c r="Q88" s="266"/>
    </row>
    <row r="89" spans="1:17" s="8" customFormat="1" ht="14.1" customHeight="1" outlineLevel="1" x14ac:dyDescent="0.3">
      <c r="A89" s="11">
        <f t="shared" si="3"/>
        <v>3</v>
      </c>
      <c r="B89" s="277" t="s">
        <v>171</v>
      </c>
      <c r="C89" s="278"/>
      <c r="D89" s="31"/>
      <c r="E89" s="31"/>
      <c r="F89" s="31"/>
      <c r="G89" s="31"/>
      <c r="H89" s="31"/>
      <c r="I89" s="31"/>
      <c r="J89" s="31"/>
      <c r="K89" s="31"/>
      <c r="L89" s="31"/>
      <c r="M89" s="31"/>
      <c r="N89" s="31"/>
      <c r="O89" s="31"/>
      <c r="P89" s="265"/>
      <c r="Q89" s="266"/>
    </row>
    <row r="90" spans="1:17" s="8" customFormat="1" ht="14.1" customHeight="1" outlineLevel="1" x14ac:dyDescent="0.3">
      <c r="A90" s="11">
        <f t="shared" si="3"/>
        <v>4</v>
      </c>
      <c r="B90" s="277" t="s">
        <v>172</v>
      </c>
      <c r="C90" s="278"/>
      <c r="D90" s="31"/>
      <c r="E90" s="31"/>
      <c r="F90" s="31"/>
      <c r="G90" s="31"/>
      <c r="H90" s="31"/>
      <c r="I90" s="31"/>
      <c r="J90" s="31"/>
      <c r="K90" s="31"/>
      <c r="L90" s="31"/>
      <c r="M90" s="31"/>
      <c r="N90" s="31"/>
      <c r="O90" s="31"/>
      <c r="P90" s="265"/>
      <c r="Q90" s="266"/>
    </row>
    <row r="91" spans="1:17" s="8" customFormat="1" ht="14.1" customHeight="1" outlineLevel="1" x14ac:dyDescent="0.3">
      <c r="A91" s="11">
        <f t="shared" si="3"/>
        <v>5</v>
      </c>
      <c r="B91" s="277" t="s">
        <v>173</v>
      </c>
      <c r="C91" s="278"/>
      <c r="D91" s="31"/>
      <c r="E91" s="31"/>
      <c r="F91" s="31"/>
      <c r="G91" s="31"/>
      <c r="H91" s="31"/>
      <c r="I91" s="31"/>
      <c r="J91" s="31"/>
      <c r="K91" s="31"/>
      <c r="L91" s="31"/>
      <c r="M91" s="31"/>
      <c r="N91" s="31"/>
      <c r="O91" s="31"/>
      <c r="P91" s="265"/>
      <c r="Q91" s="266"/>
    </row>
    <row r="92" spans="1:17" s="8" customFormat="1" ht="14.1" customHeight="1" outlineLevel="1" x14ac:dyDescent="0.3">
      <c r="A92" s="11">
        <f t="shared" si="3"/>
        <v>6</v>
      </c>
      <c r="B92" s="277" t="s">
        <v>174</v>
      </c>
      <c r="C92" s="278"/>
      <c r="D92" s="31"/>
      <c r="E92" s="31"/>
      <c r="F92" s="31"/>
      <c r="G92" s="31"/>
      <c r="H92" s="31"/>
      <c r="I92" s="31"/>
      <c r="J92" s="31"/>
      <c r="K92" s="31"/>
      <c r="L92" s="31"/>
      <c r="M92" s="31"/>
      <c r="N92" s="31"/>
      <c r="O92" s="31"/>
      <c r="P92" s="265"/>
      <c r="Q92" s="266"/>
    </row>
    <row r="93" spans="1:17" s="8" customFormat="1" ht="14.1" customHeight="1" outlineLevel="1" x14ac:dyDescent="0.3">
      <c r="A93" s="11">
        <f t="shared" si="3"/>
        <v>7</v>
      </c>
      <c r="B93" s="277" t="s">
        <v>175</v>
      </c>
      <c r="C93" s="278"/>
      <c r="D93" s="31"/>
      <c r="E93" s="31"/>
      <c r="F93" s="31"/>
      <c r="G93" s="31"/>
      <c r="H93" s="31"/>
      <c r="I93" s="31"/>
      <c r="J93" s="31"/>
      <c r="K93" s="31"/>
      <c r="L93" s="31"/>
      <c r="M93" s="31"/>
      <c r="N93" s="31"/>
      <c r="O93" s="31"/>
      <c r="P93" s="265"/>
      <c r="Q93" s="266"/>
    </row>
    <row r="94" spans="1:17" s="8" customFormat="1" ht="14.1" customHeight="1" outlineLevel="1" x14ac:dyDescent="0.3">
      <c r="A94" s="11">
        <f t="shared" si="3"/>
        <v>8</v>
      </c>
      <c r="B94" s="277" t="s">
        <v>176</v>
      </c>
      <c r="C94" s="278"/>
      <c r="D94" s="31"/>
      <c r="E94" s="31"/>
      <c r="F94" s="31"/>
      <c r="G94" s="31"/>
      <c r="H94" s="31"/>
      <c r="I94" s="31"/>
      <c r="J94" s="31"/>
      <c r="K94" s="31"/>
      <c r="L94" s="31"/>
      <c r="M94" s="31"/>
      <c r="N94" s="31"/>
      <c r="O94" s="31"/>
      <c r="P94" s="265"/>
      <c r="Q94" s="266"/>
    </row>
    <row r="95" spans="1:17" s="8" customFormat="1" ht="13.5" customHeight="1" outlineLevel="1" x14ac:dyDescent="0.3">
      <c r="A95" s="11"/>
      <c r="B95" s="277"/>
      <c r="C95" s="278"/>
      <c r="D95" s="31"/>
      <c r="E95" s="31"/>
      <c r="F95" s="31"/>
      <c r="G95" s="31"/>
      <c r="H95" s="31"/>
      <c r="I95" s="31"/>
      <c r="J95" s="31"/>
      <c r="K95" s="31"/>
      <c r="L95" s="31"/>
      <c r="M95" s="31"/>
      <c r="N95" s="31"/>
      <c r="O95" s="31"/>
      <c r="P95" s="265"/>
      <c r="Q95" s="266"/>
    </row>
    <row r="96" spans="1:17" s="8" customFormat="1" ht="14.1" customHeight="1" x14ac:dyDescent="0.3">
      <c r="A96" s="11">
        <v>1</v>
      </c>
      <c r="B96" s="268" t="s">
        <v>177</v>
      </c>
      <c r="C96" s="268"/>
      <c r="D96" s="31"/>
      <c r="E96" s="31"/>
      <c r="F96" s="31"/>
      <c r="G96" s="31"/>
      <c r="H96" s="31"/>
      <c r="I96" s="31"/>
      <c r="J96" s="31"/>
      <c r="K96" s="31"/>
      <c r="L96" s="31"/>
      <c r="M96" s="31"/>
      <c r="N96" s="31"/>
      <c r="O96" s="31"/>
      <c r="P96" s="269"/>
      <c r="Q96" s="270"/>
    </row>
    <row r="97" spans="1:17" s="8" customFormat="1" ht="14.1" customHeight="1" outlineLevel="1" x14ac:dyDescent="0.3">
      <c r="A97" s="11">
        <f>+A96+1</f>
        <v>2</v>
      </c>
      <c r="B97" s="264" t="s">
        <v>178</v>
      </c>
      <c r="C97" s="264"/>
      <c r="D97" s="31"/>
      <c r="E97" s="31"/>
      <c r="F97" s="31"/>
      <c r="G97" s="31"/>
      <c r="H97" s="31"/>
      <c r="I97" s="31"/>
      <c r="J97" s="31"/>
      <c r="K97" s="31"/>
      <c r="L97" s="31"/>
      <c r="M97" s="31"/>
      <c r="N97" s="31"/>
      <c r="O97" s="31"/>
      <c r="P97" s="265"/>
      <c r="Q97" s="266"/>
    </row>
    <row r="98" spans="1:17" s="8" customFormat="1" ht="14.1" customHeight="1" outlineLevel="1" x14ac:dyDescent="0.3">
      <c r="A98" s="11">
        <f>+A97+1</f>
        <v>3</v>
      </c>
      <c r="B98" s="264" t="s">
        <v>179</v>
      </c>
      <c r="C98" s="264"/>
      <c r="D98" s="31"/>
      <c r="E98" s="31"/>
      <c r="F98" s="31"/>
      <c r="G98" s="31"/>
      <c r="H98" s="31"/>
      <c r="I98" s="31"/>
      <c r="J98" s="31"/>
      <c r="K98" s="31"/>
      <c r="L98" s="31"/>
      <c r="M98" s="31"/>
      <c r="N98" s="31"/>
      <c r="O98" s="31"/>
      <c r="P98" s="265"/>
      <c r="Q98" s="266"/>
    </row>
    <row r="99" spans="1:17" s="8" customFormat="1" ht="14.1" customHeight="1" outlineLevel="1" x14ac:dyDescent="0.3">
      <c r="A99" s="11">
        <f>+A98+1</f>
        <v>4</v>
      </c>
      <c r="B99" s="264" t="s">
        <v>180</v>
      </c>
      <c r="C99" s="264"/>
      <c r="D99" s="31"/>
      <c r="E99" s="31"/>
      <c r="F99" s="31"/>
      <c r="G99" s="31"/>
      <c r="H99" s="31"/>
      <c r="I99" s="31"/>
      <c r="J99" s="31"/>
      <c r="K99" s="31"/>
      <c r="L99" s="31"/>
      <c r="M99" s="31"/>
      <c r="N99" s="31"/>
      <c r="O99" s="31"/>
      <c r="P99" s="265"/>
      <c r="Q99" s="266"/>
    </row>
    <row r="100" spans="1:17" s="8" customFormat="1" ht="14.1" customHeight="1" x14ac:dyDescent="0.3">
      <c r="A100" s="11">
        <v>1</v>
      </c>
      <c r="B100" s="279" t="s">
        <v>181</v>
      </c>
      <c r="C100" s="280"/>
      <c r="D100" s="31"/>
      <c r="E100" s="31"/>
      <c r="F100" s="31"/>
      <c r="G100" s="31"/>
      <c r="H100" s="31"/>
      <c r="I100" s="31"/>
      <c r="J100" s="31"/>
      <c r="K100" s="31"/>
      <c r="L100" s="31"/>
      <c r="M100" s="31"/>
      <c r="N100" s="31"/>
      <c r="O100" s="31"/>
      <c r="P100" s="269"/>
      <c r="Q100" s="270"/>
    </row>
    <row r="101" spans="1:17" s="8" customFormat="1" ht="14.1" customHeight="1" outlineLevel="1" x14ac:dyDescent="0.3">
      <c r="A101" s="11">
        <f>+A100+1</f>
        <v>2</v>
      </c>
      <c r="B101" s="277" t="s">
        <v>182</v>
      </c>
      <c r="C101" s="278"/>
      <c r="D101" s="31"/>
      <c r="E101" s="31"/>
      <c r="F101" s="31"/>
      <c r="G101" s="31"/>
      <c r="H101" s="31"/>
      <c r="I101" s="31"/>
      <c r="J101" s="31"/>
      <c r="K101" s="31"/>
      <c r="L101" s="31"/>
      <c r="M101" s="31"/>
      <c r="N101" s="31"/>
      <c r="O101" s="31"/>
      <c r="P101" s="265"/>
      <c r="Q101" s="266"/>
    </row>
    <row r="102" spans="1:17" ht="14.1" customHeight="1" outlineLevel="1" x14ac:dyDescent="0.3">
      <c r="A102" s="11">
        <f>+A101+1</f>
        <v>3</v>
      </c>
      <c r="B102" s="277" t="s">
        <v>183</v>
      </c>
      <c r="C102" s="278"/>
      <c r="D102" s="31"/>
      <c r="E102" s="31"/>
      <c r="F102" s="31"/>
      <c r="G102" s="31"/>
      <c r="H102" s="31"/>
      <c r="I102" s="31"/>
      <c r="J102" s="31"/>
      <c r="K102" s="31"/>
      <c r="L102" s="31"/>
      <c r="M102" s="31"/>
      <c r="N102" s="31"/>
      <c r="O102" s="31"/>
      <c r="P102" s="265"/>
      <c r="Q102" s="266"/>
    </row>
    <row r="103" spans="1:17" ht="14.1" customHeight="1" outlineLevel="1" x14ac:dyDescent="0.3">
      <c r="A103" s="11">
        <f>+A102+1</f>
        <v>4</v>
      </c>
      <c r="B103" s="277" t="s">
        <v>184</v>
      </c>
      <c r="C103" s="278"/>
      <c r="D103" s="31"/>
      <c r="E103" s="31"/>
      <c r="F103" s="31"/>
      <c r="G103" s="31"/>
      <c r="H103" s="31"/>
      <c r="I103" s="31"/>
      <c r="J103" s="31"/>
      <c r="K103" s="31"/>
      <c r="L103" s="31"/>
      <c r="M103" s="31"/>
      <c r="N103" s="31"/>
      <c r="O103" s="31"/>
      <c r="P103" s="265"/>
      <c r="Q103" s="266"/>
    </row>
    <row r="104" spans="1:17" ht="14.1" customHeight="1" outlineLevel="1" x14ac:dyDescent="0.3">
      <c r="A104" s="11">
        <f>+A103+1</f>
        <v>5</v>
      </c>
      <c r="B104" s="12" t="s">
        <v>185</v>
      </c>
      <c r="C104" s="13"/>
      <c r="D104" s="31"/>
      <c r="E104" s="31"/>
      <c r="F104" s="31"/>
      <c r="G104" s="31"/>
      <c r="H104" s="31"/>
      <c r="I104" s="31"/>
      <c r="J104" s="31"/>
      <c r="K104" s="31"/>
      <c r="L104" s="31"/>
      <c r="M104" s="31"/>
      <c r="N104" s="31"/>
      <c r="O104" s="31"/>
      <c r="P104" s="265"/>
      <c r="Q104" s="266"/>
    </row>
    <row r="105" spans="1:17" ht="14.1" customHeight="1" outlineLevel="1" x14ac:dyDescent="0.3">
      <c r="A105" s="11"/>
      <c r="B105" s="277"/>
      <c r="C105" s="278"/>
      <c r="D105" s="31"/>
      <c r="E105" s="31"/>
      <c r="F105" s="31"/>
      <c r="G105" s="31"/>
      <c r="H105" s="31"/>
      <c r="I105" s="31"/>
      <c r="J105" s="31"/>
      <c r="K105" s="31"/>
      <c r="L105" s="31"/>
      <c r="M105" s="31"/>
      <c r="N105" s="31"/>
      <c r="O105" s="31"/>
      <c r="P105" s="265"/>
      <c r="Q105" s="266"/>
    </row>
    <row r="106" spans="1:17" s="8" customFormat="1" ht="14.1" customHeight="1" x14ac:dyDescent="0.3">
      <c r="A106" s="11">
        <v>1</v>
      </c>
      <c r="B106" s="279" t="s">
        <v>186</v>
      </c>
      <c r="C106" s="280"/>
      <c r="D106" s="31"/>
      <c r="E106" s="31"/>
      <c r="F106" s="31"/>
      <c r="G106" s="31"/>
      <c r="H106" s="31"/>
      <c r="I106" s="31"/>
      <c r="J106" s="31"/>
      <c r="K106" s="31"/>
      <c r="L106" s="31"/>
      <c r="M106" s="31"/>
      <c r="N106" s="31"/>
      <c r="O106" s="31"/>
      <c r="P106" s="269"/>
      <c r="Q106" s="270"/>
    </row>
    <row r="107" spans="1:17" s="8" customFormat="1" ht="14.1" customHeight="1" outlineLevel="1" x14ac:dyDescent="0.3">
      <c r="A107" s="11">
        <f t="shared" ref="A107:A113" si="4">+A106+1</f>
        <v>2</v>
      </c>
      <c r="B107" s="264" t="s">
        <v>187</v>
      </c>
      <c r="C107" s="264"/>
      <c r="D107" s="31"/>
      <c r="E107" s="31"/>
      <c r="F107" s="31"/>
      <c r="G107" s="31"/>
      <c r="H107" s="31"/>
      <c r="I107" s="31"/>
      <c r="J107" s="31"/>
      <c r="K107" s="31"/>
      <c r="L107" s="31"/>
      <c r="M107" s="31"/>
      <c r="N107" s="31"/>
      <c r="O107" s="31"/>
      <c r="P107" s="265"/>
      <c r="Q107" s="266"/>
    </row>
    <row r="108" spans="1:17" s="8" customFormat="1" ht="14.1" customHeight="1" outlineLevel="1" x14ac:dyDescent="0.3">
      <c r="A108" s="11">
        <f t="shared" si="4"/>
        <v>3</v>
      </c>
      <c r="B108" s="264" t="s">
        <v>188</v>
      </c>
      <c r="C108" s="264"/>
      <c r="D108" s="31"/>
      <c r="E108" s="31"/>
      <c r="F108" s="31"/>
      <c r="G108" s="31"/>
      <c r="H108" s="31"/>
      <c r="I108" s="31"/>
      <c r="J108" s="31"/>
      <c r="K108" s="31"/>
      <c r="L108" s="31"/>
      <c r="M108" s="31"/>
      <c r="N108" s="31"/>
      <c r="O108" s="31"/>
      <c r="P108" s="265"/>
      <c r="Q108" s="266"/>
    </row>
    <row r="109" spans="1:17" s="8" customFormat="1" ht="14.1" customHeight="1" outlineLevel="1" x14ac:dyDescent="0.3">
      <c r="A109" s="11">
        <f t="shared" si="4"/>
        <v>4</v>
      </c>
      <c r="B109" s="264" t="s">
        <v>189</v>
      </c>
      <c r="C109" s="264"/>
      <c r="D109" s="31"/>
      <c r="E109" s="31"/>
      <c r="F109" s="31"/>
      <c r="G109" s="31"/>
      <c r="H109" s="31"/>
      <c r="I109" s="31"/>
      <c r="J109" s="31"/>
      <c r="K109" s="31"/>
      <c r="L109" s="31"/>
      <c r="M109" s="31"/>
      <c r="N109" s="31"/>
      <c r="O109" s="31"/>
      <c r="P109" s="265"/>
      <c r="Q109" s="266"/>
    </row>
    <row r="110" spans="1:17" s="8" customFormat="1" ht="14.1" customHeight="1" outlineLevel="1" x14ac:dyDescent="0.3">
      <c r="A110" s="11">
        <f t="shared" si="4"/>
        <v>5</v>
      </c>
      <c r="B110" s="264" t="s">
        <v>190</v>
      </c>
      <c r="C110" s="264"/>
      <c r="D110" s="31"/>
      <c r="E110" s="31"/>
      <c r="F110" s="31"/>
      <c r="G110" s="31"/>
      <c r="H110" s="31"/>
      <c r="I110" s="31"/>
      <c r="J110" s="31"/>
      <c r="K110" s="31"/>
      <c r="L110" s="31"/>
      <c r="M110" s="31"/>
      <c r="N110" s="31"/>
      <c r="O110" s="31"/>
      <c r="P110" s="265"/>
      <c r="Q110" s="266"/>
    </row>
    <row r="111" spans="1:17" s="8" customFormat="1" ht="14.1" customHeight="1" outlineLevel="1" x14ac:dyDescent="0.3">
      <c r="A111" s="11">
        <f t="shared" si="4"/>
        <v>6</v>
      </c>
      <c r="B111" s="264" t="s">
        <v>191</v>
      </c>
      <c r="C111" s="264"/>
      <c r="D111" s="31"/>
      <c r="E111" s="31"/>
      <c r="F111" s="31"/>
      <c r="G111" s="31"/>
      <c r="H111" s="31"/>
      <c r="I111" s="31"/>
      <c r="J111" s="31"/>
      <c r="K111" s="31"/>
      <c r="L111" s="31"/>
      <c r="M111" s="31"/>
      <c r="N111" s="31"/>
      <c r="O111" s="31"/>
      <c r="P111" s="265"/>
      <c r="Q111" s="266"/>
    </row>
    <row r="112" spans="1:17" s="8" customFormat="1" ht="14.1" customHeight="1" outlineLevel="1" x14ac:dyDescent="0.3">
      <c r="A112" s="11">
        <f t="shared" si="4"/>
        <v>7</v>
      </c>
      <c r="B112" s="264" t="s">
        <v>192</v>
      </c>
      <c r="C112" s="264"/>
      <c r="D112" s="31"/>
      <c r="E112" s="31"/>
      <c r="F112" s="31"/>
      <c r="G112" s="31"/>
      <c r="H112" s="31"/>
      <c r="I112" s="31"/>
      <c r="J112" s="31"/>
      <c r="K112" s="31"/>
      <c r="L112" s="31"/>
      <c r="M112" s="31"/>
      <c r="N112" s="31"/>
      <c r="O112" s="31"/>
      <c r="P112" s="265"/>
      <c r="Q112" s="266"/>
    </row>
    <row r="113" spans="1:17" s="8" customFormat="1" ht="14.1" customHeight="1" outlineLevel="1" x14ac:dyDescent="0.3">
      <c r="A113" s="11">
        <f t="shared" si="4"/>
        <v>8</v>
      </c>
      <c r="B113" s="264" t="s">
        <v>193</v>
      </c>
      <c r="C113" s="264"/>
      <c r="D113" s="31"/>
      <c r="E113" s="31"/>
      <c r="F113" s="31"/>
      <c r="G113" s="31"/>
      <c r="H113" s="31"/>
      <c r="I113" s="31"/>
      <c r="J113" s="31"/>
      <c r="K113" s="31"/>
      <c r="L113" s="31"/>
      <c r="M113" s="31"/>
      <c r="N113" s="31"/>
      <c r="O113" s="31"/>
      <c r="P113" s="265"/>
      <c r="Q113" s="266"/>
    </row>
    <row r="114" spans="1:17" s="8" customFormat="1" ht="14.1" customHeight="1" outlineLevel="1" x14ac:dyDescent="0.3">
      <c r="A114" s="11"/>
      <c r="B114" s="273"/>
      <c r="C114" s="274"/>
      <c r="D114" s="31"/>
      <c r="E114" s="31"/>
      <c r="F114" s="31"/>
      <c r="G114" s="31"/>
      <c r="H114" s="31"/>
      <c r="I114" s="31"/>
      <c r="J114" s="31"/>
      <c r="K114" s="31"/>
      <c r="L114" s="31"/>
      <c r="M114" s="31"/>
      <c r="N114" s="31"/>
      <c r="O114" s="31"/>
      <c r="P114" s="265"/>
      <c r="Q114" s="266"/>
    </row>
    <row r="115" spans="1:17" s="8" customFormat="1" ht="14.1" customHeight="1" x14ac:dyDescent="0.3">
      <c r="A115" s="11">
        <v>1</v>
      </c>
      <c r="B115" s="268" t="s">
        <v>194</v>
      </c>
      <c r="C115" s="268"/>
      <c r="D115" s="31"/>
      <c r="E115" s="31"/>
      <c r="F115" s="31"/>
      <c r="G115" s="31"/>
      <c r="H115" s="31"/>
      <c r="I115" s="31"/>
      <c r="J115" s="31"/>
      <c r="K115" s="31"/>
      <c r="L115" s="31"/>
      <c r="M115" s="31"/>
      <c r="N115" s="31"/>
      <c r="O115" s="31"/>
      <c r="P115" s="269"/>
      <c r="Q115" s="270"/>
    </row>
    <row r="116" spans="1:17" s="8" customFormat="1" ht="14.1" customHeight="1" outlineLevel="1" x14ac:dyDescent="0.3">
      <c r="A116" s="11">
        <f t="shared" ref="A116:A123" si="5">+A115+1</f>
        <v>2</v>
      </c>
      <c r="B116" s="277" t="s">
        <v>195</v>
      </c>
      <c r="C116" s="278"/>
      <c r="D116" s="31"/>
      <c r="E116" s="31"/>
      <c r="F116" s="31"/>
      <c r="G116" s="31"/>
      <c r="H116" s="31"/>
      <c r="I116" s="31"/>
      <c r="J116" s="31"/>
      <c r="K116" s="31"/>
      <c r="L116" s="31"/>
      <c r="M116" s="31"/>
      <c r="N116" s="31"/>
      <c r="O116" s="31"/>
      <c r="P116" s="265"/>
      <c r="Q116" s="266"/>
    </row>
    <row r="117" spans="1:17" s="8" customFormat="1" ht="14.1" customHeight="1" outlineLevel="1" x14ac:dyDescent="0.3">
      <c r="A117" s="11">
        <f t="shared" si="5"/>
        <v>3</v>
      </c>
      <c r="B117" s="277" t="s">
        <v>196</v>
      </c>
      <c r="C117" s="278"/>
      <c r="D117" s="31"/>
      <c r="E117" s="31"/>
      <c r="F117" s="31"/>
      <c r="G117" s="31"/>
      <c r="H117" s="31"/>
      <c r="I117" s="31"/>
      <c r="J117" s="31"/>
      <c r="K117" s="31"/>
      <c r="L117" s="31"/>
      <c r="M117" s="31"/>
      <c r="N117" s="31"/>
      <c r="O117" s="31"/>
      <c r="P117" s="265"/>
      <c r="Q117" s="266"/>
    </row>
    <row r="118" spans="1:17" s="8" customFormat="1" ht="30" customHeight="1" outlineLevel="1" x14ac:dyDescent="0.3">
      <c r="A118" s="11">
        <f t="shared" si="5"/>
        <v>4</v>
      </c>
      <c r="B118" s="271" t="s">
        <v>197</v>
      </c>
      <c r="C118" s="272"/>
      <c r="D118" s="31"/>
      <c r="E118" s="31"/>
      <c r="F118" s="31"/>
      <c r="G118" s="31"/>
      <c r="H118" s="31"/>
      <c r="I118" s="31"/>
      <c r="J118" s="31"/>
      <c r="K118" s="31"/>
      <c r="L118" s="31"/>
      <c r="M118" s="31"/>
      <c r="N118" s="31"/>
      <c r="O118" s="31"/>
      <c r="P118" s="265"/>
      <c r="Q118" s="266"/>
    </row>
    <row r="119" spans="1:17" s="8" customFormat="1" ht="27.75" customHeight="1" outlineLevel="1" x14ac:dyDescent="0.3">
      <c r="A119" s="11">
        <f t="shared" si="5"/>
        <v>5</v>
      </c>
      <c r="B119" s="271" t="s">
        <v>198</v>
      </c>
      <c r="C119" s="272"/>
      <c r="D119" s="31"/>
      <c r="E119" s="31"/>
      <c r="F119" s="31"/>
      <c r="G119" s="31"/>
      <c r="H119" s="31"/>
      <c r="I119" s="31"/>
      <c r="J119" s="31"/>
      <c r="K119" s="31"/>
      <c r="L119" s="31"/>
      <c r="M119" s="31"/>
      <c r="N119" s="31"/>
      <c r="O119" s="31"/>
      <c r="P119" s="265"/>
      <c r="Q119" s="266"/>
    </row>
    <row r="120" spans="1:17" s="8" customFormat="1" ht="30" customHeight="1" outlineLevel="1" x14ac:dyDescent="0.3">
      <c r="A120" s="11">
        <f t="shared" si="5"/>
        <v>6</v>
      </c>
      <c r="B120" s="271" t="s">
        <v>199</v>
      </c>
      <c r="C120" s="272"/>
      <c r="D120" s="31"/>
      <c r="E120" s="31"/>
      <c r="F120" s="31"/>
      <c r="G120" s="31"/>
      <c r="H120" s="31"/>
      <c r="I120" s="31"/>
      <c r="J120" s="31"/>
      <c r="K120" s="31"/>
      <c r="L120" s="31"/>
      <c r="M120" s="31"/>
      <c r="N120" s="31"/>
      <c r="O120" s="31"/>
      <c r="P120" s="265"/>
      <c r="Q120" s="266"/>
    </row>
    <row r="121" spans="1:17" s="8" customFormat="1" ht="14.1" customHeight="1" outlineLevel="1" x14ac:dyDescent="0.3">
      <c r="A121" s="11">
        <f t="shared" si="5"/>
        <v>7</v>
      </c>
      <c r="B121" s="277" t="s">
        <v>200</v>
      </c>
      <c r="C121" s="278"/>
      <c r="D121" s="31"/>
      <c r="E121" s="31"/>
      <c r="F121" s="31"/>
      <c r="G121" s="31"/>
      <c r="H121" s="31"/>
      <c r="I121" s="31"/>
      <c r="J121" s="31"/>
      <c r="K121" s="31"/>
      <c r="L121" s="31"/>
      <c r="M121" s="31"/>
      <c r="N121" s="31"/>
      <c r="O121" s="31"/>
      <c r="P121" s="265"/>
      <c r="Q121" s="266"/>
    </row>
    <row r="122" spans="1:17" s="8" customFormat="1" ht="14.1" customHeight="1" outlineLevel="1" x14ac:dyDescent="0.3">
      <c r="A122" s="11">
        <f t="shared" si="5"/>
        <v>8</v>
      </c>
      <c r="B122" s="277" t="s">
        <v>201</v>
      </c>
      <c r="C122" s="278"/>
      <c r="D122" s="31"/>
      <c r="E122" s="31"/>
      <c r="F122" s="31"/>
      <c r="G122" s="31"/>
      <c r="H122" s="31"/>
      <c r="I122" s="31"/>
      <c r="J122" s="31"/>
      <c r="K122" s="31"/>
      <c r="L122" s="31"/>
      <c r="M122" s="31"/>
      <c r="N122" s="31"/>
      <c r="O122" s="31"/>
      <c r="P122" s="265"/>
      <c r="Q122" s="266"/>
    </row>
    <row r="123" spans="1:17" s="8" customFormat="1" ht="14.1" customHeight="1" outlineLevel="1" x14ac:dyDescent="0.3">
      <c r="A123" s="11">
        <f t="shared" si="5"/>
        <v>9</v>
      </c>
      <c r="B123" s="277" t="s">
        <v>202</v>
      </c>
      <c r="C123" s="278"/>
      <c r="D123" s="31"/>
      <c r="E123" s="31"/>
      <c r="F123" s="31"/>
      <c r="G123" s="31"/>
      <c r="H123" s="31"/>
      <c r="I123" s="31"/>
      <c r="J123" s="31"/>
      <c r="K123" s="31"/>
      <c r="L123" s="31"/>
      <c r="M123" s="31"/>
      <c r="N123" s="31"/>
      <c r="O123" s="31"/>
      <c r="P123" s="265"/>
      <c r="Q123" s="266"/>
    </row>
    <row r="124" spans="1:17" s="8" customFormat="1" ht="14.1" customHeight="1" outlineLevel="1" x14ac:dyDescent="0.3">
      <c r="A124" s="11"/>
      <c r="B124" s="273"/>
      <c r="C124" s="274"/>
      <c r="D124" s="31"/>
      <c r="E124" s="31"/>
      <c r="F124" s="31"/>
      <c r="G124" s="31"/>
      <c r="H124" s="31"/>
      <c r="I124" s="31"/>
      <c r="J124" s="31"/>
      <c r="K124" s="31"/>
      <c r="L124" s="31"/>
      <c r="M124" s="31"/>
      <c r="N124" s="31"/>
      <c r="O124" s="31"/>
      <c r="P124" s="265"/>
      <c r="Q124" s="266"/>
    </row>
    <row r="125" spans="1:17" s="8" customFormat="1" ht="14.1" customHeight="1" x14ac:dyDescent="0.3">
      <c r="A125" s="11">
        <v>1</v>
      </c>
      <c r="B125" s="268" t="s">
        <v>203</v>
      </c>
      <c r="C125" s="268"/>
      <c r="D125" s="31"/>
      <c r="E125" s="31"/>
      <c r="F125" s="31"/>
      <c r="G125" s="31"/>
      <c r="H125" s="31"/>
      <c r="I125" s="31"/>
      <c r="J125" s="31"/>
      <c r="K125" s="31"/>
      <c r="L125" s="31"/>
      <c r="M125" s="31"/>
      <c r="N125" s="31"/>
      <c r="O125" s="31"/>
      <c r="P125" s="269"/>
      <c r="Q125" s="270"/>
    </row>
    <row r="126" spans="1:17" s="8" customFormat="1" ht="14.1" customHeight="1" outlineLevel="1" x14ac:dyDescent="0.3">
      <c r="A126" s="11">
        <f t="shared" ref="A126:A131" si="6">+A125+1</f>
        <v>2</v>
      </c>
      <c r="B126" s="277" t="s">
        <v>204</v>
      </c>
      <c r="C126" s="278"/>
      <c r="D126" s="31"/>
      <c r="E126" s="31"/>
      <c r="F126" s="31"/>
      <c r="G126" s="31"/>
      <c r="H126" s="31"/>
      <c r="I126" s="31"/>
      <c r="J126" s="31"/>
      <c r="K126" s="31"/>
      <c r="L126" s="31"/>
      <c r="M126" s="31"/>
      <c r="N126" s="31"/>
      <c r="O126" s="31"/>
      <c r="P126" s="265"/>
      <c r="Q126" s="266"/>
    </row>
    <row r="127" spans="1:17" ht="13.5" customHeight="1" outlineLevel="1" x14ac:dyDescent="0.3">
      <c r="A127" s="11">
        <f>+A126+1</f>
        <v>3</v>
      </c>
      <c r="B127" s="264" t="s">
        <v>205</v>
      </c>
      <c r="C127" s="264"/>
      <c r="D127" s="31"/>
      <c r="E127" s="31"/>
      <c r="F127" s="31"/>
      <c r="G127" s="31"/>
      <c r="H127" s="31"/>
      <c r="I127" s="31"/>
      <c r="J127" s="31"/>
      <c r="K127" s="31"/>
      <c r="L127" s="31"/>
      <c r="M127" s="31"/>
      <c r="N127" s="31"/>
      <c r="O127" s="31"/>
      <c r="P127" s="265"/>
      <c r="Q127" s="266"/>
    </row>
    <row r="128" spans="1:17" ht="14.1" customHeight="1" outlineLevel="1" x14ac:dyDescent="0.3">
      <c r="A128" s="11">
        <f t="shared" si="6"/>
        <v>4</v>
      </c>
      <c r="B128" s="264" t="s">
        <v>206</v>
      </c>
      <c r="C128" s="264"/>
      <c r="D128" s="31"/>
      <c r="E128" s="31"/>
      <c r="F128" s="31"/>
      <c r="G128" s="31"/>
      <c r="H128" s="31"/>
      <c r="I128" s="31"/>
      <c r="J128" s="31"/>
      <c r="K128" s="31"/>
      <c r="L128" s="31"/>
      <c r="M128" s="31"/>
      <c r="N128" s="31"/>
      <c r="O128" s="31"/>
      <c r="P128" s="265"/>
      <c r="Q128" s="266"/>
    </row>
    <row r="129" spans="1:17" ht="14.1" customHeight="1" outlineLevel="1" x14ac:dyDescent="0.3">
      <c r="A129" s="11">
        <f t="shared" si="6"/>
        <v>5</v>
      </c>
      <c r="B129" s="264" t="s">
        <v>207</v>
      </c>
      <c r="C129" s="264"/>
      <c r="D129" s="31"/>
      <c r="E129" s="31"/>
      <c r="F129" s="31"/>
      <c r="G129" s="31"/>
      <c r="H129" s="31"/>
      <c r="I129" s="31"/>
      <c r="J129" s="31"/>
      <c r="K129" s="31"/>
      <c r="L129" s="31"/>
      <c r="M129" s="31"/>
      <c r="N129" s="31"/>
      <c r="O129" s="31"/>
      <c r="P129" s="265"/>
      <c r="Q129" s="266"/>
    </row>
    <row r="130" spans="1:17" ht="13.5" customHeight="1" outlineLevel="1" x14ac:dyDescent="0.3">
      <c r="A130" s="11">
        <f t="shared" si="6"/>
        <v>6</v>
      </c>
      <c r="B130" s="277" t="s">
        <v>208</v>
      </c>
      <c r="C130" s="278"/>
      <c r="D130" s="31"/>
      <c r="E130" s="31"/>
      <c r="F130" s="31"/>
      <c r="G130" s="31"/>
      <c r="H130" s="31"/>
      <c r="I130" s="31"/>
      <c r="J130" s="31"/>
      <c r="K130" s="31"/>
      <c r="L130" s="31"/>
      <c r="M130" s="31"/>
      <c r="N130" s="31"/>
      <c r="O130" s="31"/>
      <c r="P130" s="265"/>
      <c r="Q130" s="266"/>
    </row>
    <row r="131" spans="1:17" ht="14.1" customHeight="1" outlineLevel="1" x14ac:dyDescent="0.3">
      <c r="A131" s="11">
        <f t="shared" si="6"/>
        <v>7</v>
      </c>
      <c r="B131" s="264" t="s">
        <v>209</v>
      </c>
      <c r="C131" s="264"/>
      <c r="D131" s="31"/>
      <c r="E131" s="31"/>
      <c r="F131" s="31"/>
      <c r="G131" s="31"/>
      <c r="H131" s="31"/>
      <c r="I131" s="31"/>
      <c r="J131" s="31"/>
      <c r="K131" s="31"/>
      <c r="L131" s="31"/>
      <c r="M131" s="31"/>
      <c r="N131" s="31"/>
      <c r="O131" s="31"/>
      <c r="P131" s="265"/>
      <c r="Q131" s="266"/>
    </row>
    <row r="132" spans="1:17" ht="14.1" customHeight="1" outlineLevel="1" x14ac:dyDescent="0.3">
      <c r="A132" s="11"/>
      <c r="B132" s="264"/>
      <c r="C132" s="264"/>
      <c r="D132" s="31"/>
      <c r="E132" s="31"/>
      <c r="F132" s="31"/>
      <c r="G132" s="31"/>
      <c r="H132" s="31"/>
      <c r="I132" s="31"/>
      <c r="J132" s="31"/>
      <c r="K132" s="31"/>
      <c r="L132" s="31"/>
      <c r="M132" s="31"/>
      <c r="N132" s="31"/>
      <c r="O132" s="31"/>
      <c r="P132" s="265"/>
      <c r="Q132" s="266"/>
    </row>
    <row r="133" spans="1:17" s="8" customFormat="1" ht="14.1" customHeight="1" x14ac:dyDescent="0.3">
      <c r="A133" s="11">
        <f t="shared" ref="A133:A146" si="7">+A132+1</f>
        <v>1</v>
      </c>
      <c r="B133" s="268" t="s">
        <v>210</v>
      </c>
      <c r="C133" s="268"/>
      <c r="D133" s="31"/>
      <c r="E133" s="31"/>
      <c r="F133" s="31"/>
      <c r="G133" s="31"/>
      <c r="H133" s="31"/>
      <c r="I133" s="31"/>
      <c r="J133" s="31"/>
      <c r="K133" s="31"/>
      <c r="L133" s="31"/>
      <c r="M133" s="31"/>
      <c r="N133" s="31"/>
      <c r="O133" s="31"/>
      <c r="P133" s="269"/>
      <c r="Q133" s="270"/>
    </row>
    <row r="134" spans="1:17" s="8" customFormat="1" ht="14.1" customHeight="1" outlineLevel="1" x14ac:dyDescent="0.3">
      <c r="A134" s="11">
        <f t="shared" si="7"/>
        <v>2</v>
      </c>
      <c r="B134" s="275" t="s">
        <v>211</v>
      </c>
      <c r="C134" s="276"/>
      <c r="D134" s="31"/>
      <c r="E134" s="31"/>
      <c r="F134" s="31"/>
      <c r="G134" s="31"/>
      <c r="H134" s="31"/>
      <c r="I134" s="31"/>
      <c r="J134" s="31"/>
      <c r="K134" s="31"/>
      <c r="L134" s="31"/>
      <c r="M134" s="31"/>
      <c r="N134" s="31"/>
      <c r="O134" s="31"/>
      <c r="P134" s="265"/>
      <c r="Q134" s="266"/>
    </row>
    <row r="135" spans="1:17" ht="14.1" customHeight="1" outlineLevel="1" x14ac:dyDescent="0.3">
      <c r="A135" s="11">
        <f t="shared" si="7"/>
        <v>3</v>
      </c>
      <c r="B135" s="275" t="s">
        <v>212</v>
      </c>
      <c r="C135" s="276"/>
      <c r="D135" s="31"/>
      <c r="E135" s="31"/>
      <c r="F135" s="31"/>
      <c r="G135" s="31"/>
      <c r="H135" s="31"/>
      <c r="I135" s="31"/>
      <c r="J135" s="31"/>
      <c r="K135" s="31"/>
      <c r="L135" s="31"/>
      <c r="M135" s="31"/>
      <c r="N135" s="31"/>
      <c r="O135" s="31"/>
      <c r="P135" s="265"/>
      <c r="Q135" s="266"/>
    </row>
    <row r="136" spans="1:17" ht="14.1" customHeight="1" outlineLevel="1" x14ac:dyDescent="0.3">
      <c r="A136" s="11">
        <f t="shared" si="7"/>
        <v>4</v>
      </c>
      <c r="B136" s="275" t="s">
        <v>213</v>
      </c>
      <c r="C136" s="276"/>
      <c r="D136" s="31"/>
      <c r="E136" s="31"/>
      <c r="F136" s="31"/>
      <c r="G136" s="31"/>
      <c r="H136" s="31"/>
      <c r="I136" s="31"/>
      <c r="J136" s="31"/>
      <c r="K136" s="31"/>
      <c r="L136" s="31"/>
      <c r="M136" s="31"/>
      <c r="N136" s="31"/>
      <c r="O136" s="31"/>
      <c r="P136" s="265"/>
      <c r="Q136" s="266"/>
    </row>
    <row r="137" spans="1:17" ht="14.1" customHeight="1" outlineLevel="1" x14ac:dyDescent="0.3">
      <c r="A137" s="11">
        <f t="shared" si="7"/>
        <v>5</v>
      </c>
      <c r="B137" s="275" t="s">
        <v>214</v>
      </c>
      <c r="C137" s="276"/>
      <c r="D137" s="31"/>
      <c r="E137" s="31"/>
      <c r="F137" s="31"/>
      <c r="G137" s="31"/>
      <c r="H137" s="31"/>
      <c r="I137" s="31"/>
      <c r="J137" s="31"/>
      <c r="K137" s="31"/>
      <c r="L137" s="31"/>
      <c r="M137" s="31"/>
      <c r="N137" s="31"/>
      <c r="O137" s="31"/>
      <c r="P137" s="265"/>
      <c r="Q137" s="266"/>
    </row>
    <row r="138" spans="1:17" s="8" customFormat="1" ht="14.1" customHeight="1" outlineLevel="1" x14ac:dyDescent="0.3">
      <c r="A138" s="11">
        <f t="shared" si="7"/>
        <v>6</v>
      </c>
      <c r="B138" s="275" t="s">
        <v>215</v>
      </c>
      <c r="C138" s="276"/>
      <c r="D138" s="31"/>
      <c r="E138" s="31"/>
      <c r="F138" s="31"/>
      <c r="G138" s="31"/>
      <c r="H138" s="31"/>
      <c r="I138" s="31"/>
      <c r="J138" s="31"/>
      <c r="K138" s="31"/>
      <c r="L138" s="31"/>
      <c r="M138" s="31"/>
      <c r="N138" s="31"/>
      <c r="O138" s="31"/>
      <c r="P138" s="265"/>
      <c r="Q138" s="266"/>
    </row>
    <row r="139" spans="1:17" ht="14.1" customHeight="1" outlineLevel="1" x14ac:dyDescent="0.3">
      <c r="A139" s="11">
        <f t="shared" si="7"/>
        <v>7</v>
      </c>
      <c r="B139" s="275" t="s">
        <v>216</v>
      </c>
      <c r="C139" s="276"/>
      <c r="D139" s="31"/>
      <c r="E139" s="31"/>
      <c r="F139" s="31"/>
      <c r="G139" s="31"/>
      <c r="H139" s="31"/>
      <c r="I139" s="31"/>
      <c r="J139" s="31"/>
      <c r="K139" s="31"/>
      <c r="L139" s="31"/>
      <c r="M139" s="31"/>
      <c r="N139" s="31"/>
      <c r="O139" s="31"/>
      <c r="P139" s="265"/>
      <c r="Q139" s="266"/>
    </row>
    <row r="140" spans="1:17" ht="14.1" customHeight="1" outlineLevel="1" x14ac:dyDescent="0.3">
      <c r="A140" s="11">
        <f t="shared" si="7"/>
        <v>8</v>
      </c>
      <c r="B140" s="18" t="s">
        <v>217</v>
      </c>
      <c r="C140" s="19"/>
      <c r="D140" s="31"/>
      <c r="E140" s="31"/>
      <c r="F140" s="31"/>
      <c r="G140" s="31"/>
      <c r="H140" s="31"/>
      <c r="I140" s="31"/>
      <c r="J140" s="31"/>
      <c r="K140" s="31"/>
      <c r="L140" s="31"/>
      <c r="M140" s="31"/>
      <c r="N140" s="31"/>
      <c r="O140" s="31"/>
      <c r="P140" s="265"/>
      <c r="Q140" s="266"/>
    </row>
    <row r="141" spans="1:17" ht="14.1" customHeight="1" outlineLevel="1" x14ac:dyDescent="0.3">
      <c r="A141" s="11">
        <f t="shared" si="7"/>
        <v>9</v>
      </c>
      <c r="B141" s="275" t="s">
        <v>218</v>
      </c>
      <c r="C141" s="276"/>
      <c r="D141" s="31"/>
      <c r="E141" s="31"/>
      <c r="F141" s="31"/>
      <c r="G141" s="31"/>
      <c r="H141" s="31"/>
      <c r="I141" s="31"/>
      <c r="J141" s="31"/>
      <c r="K141" s="31"/>
      <c r="L141" s="31"/>
      <c r="M141" s="31"/>
      <c r="N141" s="31"/>
      <c r="O141" s="31"/>
      <c r="P141" s="265"/>
      <c r="Q141" s="266"/>
    </row>
    <row r="142" spans="1:17" ht="14.1" customHeight="1" outlineLevel="1" x14ac:dyDescent="0.3">
      <c r="A142" s="11">
        <f t="shared" si="7"/>
        <v>10</v>
      </c>
      <c r="B142" s="275" t="s">
        <v>219</v>
      </c>
      <c r="C142" s="276"/>
      <c r="D142" s="31"/>
      <c r="E142" s="31"/>
      <c r="F142" s="31"/>
      <c r="G142" s="31"/>
      <c r="H142" s="31"/>
      <c r="I142" s="31"/>
      <c r="J142" s="31"/>
      <c r="K142" s="31"/>
      <c r="L142" s="31"/>
      <c r="M142" s="31"/>
      <c r="N142" s="31"/>
      <c r="O142" s="31"/>
      <c r="P142" s="265"/>
      <c r="Q142" s="266"/>
    </row>
    <row r="143" spans="1:17" ht="14.1" customHeight="1" outlineLevel="1" x14ac:dyDescent="0.3">
      <c r="A143" s="11">
        <f t="shared" si="7"/>
        <v>11</v>
      </c>
      <c r="B143" s="275" t="s">
        <v>220</v>
      </c>
      <c r="C143" s="276"/>
      <c r="D143" s="31"/>
      <c r="E143" s="31"/>
      <c r="F143" s="31"/>
      <c r="G143" s="31"/>
      <c r="H143" s="31"/>
      <c r="I143" s="31"/>
      <c r="J143" s="31"/>
      <c r="K143" s="31"/>
      <c r="L143" s="31"/>
      <c r="M143" s="31"/>
      <c r="N143" s="31"/>
      <c r="O143" s="31"/>
      <c r="P143" s="265"/>
      <c r="Q143" s="266"/>
    </row>
    <row r="144" spans="1:17" ht="14.1" customHeight="1" outlineLevel="1" x14ac:dyDescent="0.3">
      <c r="A144" s="11">
        <f t="shared" si="7"/>
        <v>12</v>
      </c>
      <c r="B144" s="18" t="s">
        <v>221</v>
      </c>
      <c r="C144" s="19"/>
      <c r="D144" s="31"/>
      <c r="E144" s="31"/>
      <c r="F144" s="31"/>
      <c r="G144" s="31"/>
      <c r="H144" s="31"/>
      <c r="I144" s="31"/>
      <c r="J144" s="31"/>
      <c r="K144" s="31"/>
      <c r="L144" s="31"/>
      <c r="M144" s="31"/>
      <c r="N144" s="31"/>
      <c r="O144" s="31"/>
      <c r="P144" s="265"/>
      <c r="Q144" s="266"/>
    </row>
    <row r="145" spans="1:17" ht="14.1" customHeight="1" outlineLevel="1" x14ac:dyDescent="0.3">
      <c r="A145" s="11">
        <f t="shared" si="7"/>
        <v>13</v>
      </c>
      <c r="B145" s="18" t="s">
        <v>222</v>
      </c>
      <c r="C145" s="19"/>
      <c r="D145" s="31"/>
      <c r="E145" s="31"/>
      <c r="F145" s="31"/>
      <c r="G145" s="31"/>
      <c r="H145" s="31"/>
      <c r="I145" s="31"/>
      <c r="J145" s="31"/>
      <c r="K145" s="31"/>
      <c r="L145" s="31"/>
      <c r="M145" s="31"/>
      <c r="N145" s="31"/>
      <c r="O145" s="31"/>
      <c r="P145" s="265"/>
      <c r="Q145" s="266"/>
    </row>
    <row r="146" spans="1:17" ht="14.1" customHeight="1" outlineLevel="1" x14ac:dyDescent="0.3">
      <c r="A146" s="11">
        <f t="shared" si="7"/>
        <v>14</v>
      </c>
      <c r="B146" s="18" t="s">
        <v>223</v>
      </c>
      <c r="C146" s="19"/>
      <c r="D146" s="31"/>
      <c r="E146" s="31"/>
      <c r="F146" s="31"/>
      <c r="G146" s="31"/>
      <c r="H146" s="31"/>
      <c r="I146" s="31"/>
      <c r="J146" s="31"/>
      <c r="K146" s="31"/>
      <c r="L146" s="31"/>
      <c r="M146" s="31"/>
      <c r="N146" s="31"/>
      <c r="O146" s="31"/>
      <c r="P146" s="265"/>
      <c r="Q146" s="266"/>
    </row>
    <row r="147" spans="1:17" ht="14.1" customHeight="1" outlineLevel="1" x14ac:dyDescent="0.3">
      <c r="A147" s="11"/>
      <c r="B147" s="275"/>
      <c r="C147" s="276"/>
      <c r="D147" s="31"/>
      <c r="E147" s="31"/>
      <c r="F147" s="31"/>
      <c r="G147" s="31"/>
      <c r="H147" s="31"/>
      <c r="I147" s="31"/>
      <c r="J147" s="31"/>
      <c r="K147" s="31"/>
      <c r="L147" s="31"/>
      <c r="M147" s="31"/>
      <c r="N147" s="31"/>
      <c r="O147" s="31"/>
      <c r="P147" s="265"/>
      <c r="Q147" s="266"/>
    </row>
    <row r="148" spans="1:17" s="8" customFormat="1" ht="14.1" customHeight="1" x14ac:dyDescent="0.3">
      <c r="A148" s="11">
        <v>1</v>
      </c>
      <c r="B148" s="268" t="s">
        <v>224</v>
      </c>
      <c r="C148" s="268"/>
      <c r="D148" s="31"/>
      <c r="E148" s="31"/>
      <c r="F148" s="31"/>
      <c r="G148" s="31"/>
      <c r="H148" s="31"/>
      <c r="I148" s="31"/>
      <c r="J148" s="31"/>
      <c r="K148" s="31"/>
      <c r="L148" s="31"/>
      <c r="M148" s="31"/>
      <c r="N148" s="31"/>
      <c r="O148" s="31"/>
      <c r="P148" s="269"/>
      <c r="Q148" s="270"/>
    </row>
    <row r="149" spans="1:17" s="8" customFormat="1" ht="14.1" customHeight="1" outlineLevel="1" x14ac:dyDescent="0.3">
      <c r="A149" s="11">
        <f>+A148+1</f>
        <v>2</v>
      </c>
      <c r="B149" s="264" t="s">
        <v>225</v>
      </c>
      <c r="C149" s="264"/>
      <c r="D149" s="31"/>
      <c r="E149" s="31"/>
      <c r="F149" s="31"/>
      <c r="G149" s="31"/>
      <c r="H149" s="31"/>
      <c r="I149" s="31"/>
      <c r="J149" s="31"/>
      <c r="K149" s="31"/>
      <c r="L149" s="31"/>
      <c r="M149" s="31"/>
      <c r="N149" s="31"/>
      <c r="O149" s="31"/>
      <c r="P149" s="265"/>
      <c r="Q149" s="266"/>
    </row>
    <row r="150" spans="1:17" ht="14.1" customHeight="1" outlineLevel="1" x14ac:dyDescent="0.3">
      <c r="A150" s="11">
        <f>+A149+1</f>
        <v>3</v>
      </c>
      <c r="B150" s="264" t="s">
        <v>226</v>
      </c>
      <c r="C150" s="264"/>
      <c r="D150" s="31"/>
      <c r="E150" s="31"/>
      <c r="F150" s="31"/>
      <c r="G150" s="31"/>
      <c r="H150" s="31"/>
      <c r="I150" s="31"/>
      <c r="J150" s="31"/>
      <c r="K150" s="31"/>
      <c r="L150" s="31"/>
      <c r="M150" s="31"/>
      <c r="N150" s="31"/>
      <c r="O150" s="31"/>
      <c r="P150" s="265"/>
      <c r="Q150" s="266"/>
    </row>
    <row r="151" spans="1:17" ht="14.1" customHeight="1" outlineLevel="1" x14ac:dyDescent="0.3">
      <c r="A151" s="11">
        <f>+A150+1</f>
        <v>4</v>
      </c>
      <c r="B151" s="264" t="s">
        <v>227</v>
      </c>
      <c r="C151" s="264"/>
      <c r="D151" s="31"/>
      <c r="E151" s="31"/>
      <c r="F151" s="31"/>
      <c r="G151" s="31"/>
      <c r="H151" s="31"/>
      <c r="I151" s="31"/>
      <c r="J151" s="31"/>
      <c r="K151" s="31"/>
      <c r="L151" s="31"/>
      <c r="M151" s="31"/>
      <c r="N151" s="31"/>
      <c r="O151" s="31"/>
      <c r="P151" s="265"/>
      <c r="Q151" s="266"/>
    </row>
    <row r="152" spans="1:17" ht="14.1" customHeight="1" outlineLevel="1" x14ac:dyDescent="0.3">
      <c r="A152" s="11"/>
      <c r="B152" s="264"/>
      <c r="C152" s="264"/>
      <c r="D152" s="31"/>
      <c r="E152" s="31"/>
      <c r="F152" s="31"/>
      <c r="G152" s="31"/>
      <c r="H152" s="31"/>
      <c r="I152" s="31"/>
      <c r="J152" s="31"/>
      <c r="K152" s="31"/>
      <c r="L152" s="31"/>
      <c r="M152" s="31"/>
      <c r="N152" s="31"/>
      <c r="O152" s="31"/>
      <c r="P152" s="265"/>
      <c r="Q152" s="266"/>
    </row>
    <row r="153" spans="1:17" s="8" customFormat="1" ht="14.1" customHeight="1" x14ac:dyDescent="0.3">
      <c r="A153" s="11">
        <v>1</v>
      </c>
      <c r="B153" s="268" t="s">
        <v>228</v>
      </c>
      <c r="C153" s="268"/>
      <c r="D153" s="31"/>
      <c r="E153" s="31"/>
      <c r="F153" s="31"/>
      <c r="G153" s="31"/>
      <c r="H153" s="31"/>
      <c r="I153" s="31"/>
      <c r="J153" s="31"/>
      <c r="K153" s="31"/>
      <c r="L153" s="31"/>
      <c r="M153" s="31"/>
      <c r="N153" s="31"/>
      <c r="O153" s="31"/>
      <c r="P153" s="269"/>
      <c r="Q153" s="270"/>
    </row>
    <row r="154" spans="1:17" s="8" customFormat="1" ht="14.1" customHeight="1" outlineLevel="1" x14ac:dyDescent="0.3">
      <c r="A154" s="11">
        <v>2</v>
      </c>
      <c r="B154" s="264" t="s">
        <v>229</v>
      </c>
      <c r="C154" s="264"/>
      <c r="D154" s="31"/>
      <c r="E154" s="31"/>
      <c r="F154" s="31"/>
      <c r="G154" s="31"/>
      <c r="H154" s="31"/>
      <c r="I154" s="31"/>
      <c r="J154" s="31"/>
      <c r="K154" s="31"/>
      <c r="L154" s="31"/>
      <c r="M154" s="31"/>
      <c r="N154" s="31"/>
      <c r="O154" s="31"/>
      <c r="P154" s="265"/>
      <c r="Q154" s="266"/>
    </row>
    <row r="155" spans="1:17" s="8" customFormat="1" ht="14.1" customHeight="1" outlineLevel="1" x14ac:dyDescent="0.3">
      <c r="A155" s="11">
        <v>2</v>
      </c>
      <c r="B155" s="12" t="s">
        <v>230</v>
      </c>
      <c r="C155" s="13"/>
      <c r="D155" s="31"/>
      <c r="E155" s="31"/>
      <c r="F155" s="31"/>
      <c r="G155" s="31"/>
      <c r="H155" s="31"/>
      <c r="I155" s="31"/>
      <c r="J155" s="31"/>
      <c r="K155" s="31"/>
      <c r="L155" s="31"/>
      <c r="M155" s="31"/>
      <c r="N155" s="31"/>
      <c r="O155" s="31"/>
      <c r="P155" s="265"/>
      <c r="Q155" s="266"/>
    </row>
    <row r="156" spans="1:17" s="8" customFormat="1" ht="14.1" customHeight="1" outlineLevel="1" x14ac:dyDescent="0.3">
      <c r="A156" s="11"/>
      <c r="B156" s="273"/>
      <c r="C156" s="274"/>
      <c r="D156" s="31"/>
      <c r="E156" s="31"/>
      <c r="F156" s="31"/>
      <c r="G156" s="31"/>
      <c r="H156" s="31"/>
      <c r="I156" s="31"/>
      <c r="J156" s="31"/>
      <c r="K156" s="31"/>
      <c r="L156" s="31"/>
      <c r="M156" s="31"/>
      <c r="N156" s="31"/>
      <c r="O156" s="31"/>
      <c r="P156" s="265"/>
      <c r="Q156" s="266"/>
    </row>
    <row r="157" spans="1:17" s="8" customFormat="1" ht="14.1" customHeight="1" x14ac:dyDescent="0.3">
      <c r="A157" s="11">
        <f>+A152+1</f>
        <v>1</v>
      </c>
      <c r="B157" s="268" t="s">
        <v>231</v>
      </c>
      <c r="C157" s="268"/>
      <c r="D157" s="31"/>
      <c r="E157" s="31"/>
      <c r="F157" s="31"/>
      <c r="G157" s="31"/>
      <c r="H157" s="31"/>
      <c r="I157" s="31"/>
      <c r="J157" s="31"/>
      <c r="K157" s="31"/>
      <c r="L157" s="31"/>
      <c r="M157" s="31"/>
      <c r="N157" s="31"/>
      <c r="O157" s="31"/>
      <c r="P157" s="269"/>
      <c r="Q157" s="270"/>
    </row>
    <row r="158" spans="1:17" s="8" customFormat="1" ht="14.1" customHeight="1" outlineLevel="1" x14ac:dyDescent="0.3">
      <c r="A158" s="11">
        <f>+A157+1</f>
        <v>2</v>
      </c>
      <c r="B158" s="264" t="s">
        <v>232</v>
      </c>
      <c r="C158" s="264"/>
      <c r="D158" s="31"/>
      <c r="E158" s="31"/>
      <c r="F158" s="31"/>
      <c r="G158" s="31"/>
      <c r="H158" s="31"/>
      <c r="I158" s="31"/>
      <c r="J158" s="31"/>
      <c r="K158" s="31"/>
      <c r="L158" s="31"/>
      <c r="M158" s="31"/>
      <c r="N158" s="31"/>
      <c r="O158" s="31"/>
      <c r="P158" s="265"/>
      <c r="Q158" s="266"/>
    </row>
    <row r="159" spans="1:17" ht="33" customHeight="1" outlineLevel="1" x14ac:dyDescent="0.3">
      <c r="A159" s="11">
        <f>+A158+1</f>
        <v>3</v>
      </c>
      <c r="B159" s="271" t="s">
        <v>233</v>
      </c>
      <c r="C159" s="272"/>
      <c r="D159" s="31"/>
      <c r="E159" s="31"/>
      <c r="F159" s="31"/>
      <c r="G159" s="31"/>
      <c r="H159" s="31"/>
      <c r="I159" s="31"/>
      <c r="J159" s="31"/>
      <c r="K159" s="31"/>
      <c r="L159" s="31"/>
      <c r="M159" s="31"/>
      <c r="N159" s="31"/>
      <c r="O159" s="31"/>
      <c r="P159" s="265"/>
      <c r="Q159" s="266"/>
    </row>
    <row r="160" spans="1:17" ht="14.1" customHeight="1" outlineLevel="1" x14ac:dyDescent="0.3">
      <c r="A160" s="11">
        <f>+A159+1</f>
        <v>4</v>
      </c>
      <c r="B160" s="264" t="s">
        <v>234</v>
      </c>
      <c r="C160" s="264"/>
      <c r="D160" s="31"/>
      <c r="E160" s="31"/>
      <c r="F160" s="31"/>
      <c r="G160" s="31"/>
      <c r="H160" s="31"/>
      <c r="I160" s="31"/>
      <c r="J160" s="31"/>
      <c r="K160" s="31"/>
      <c r="L160" s="31"/>
      <c r="M160" s="31"/>
      <c r="N160" s="31"/>
      <c r="O160" s="31"/>
      <c r="P160" s="265"/>
      <c r="Q160" s="266"/>
    </row>
    <row r="161" spans="1:17" ht="14.1" customHeight="1" outlineLevel="1" x14ac:dyDescent="0.3">
      <c r="A161" s="11">
        <f>+A160+1</f>
        <v>5</v>
      </c>
      <c r="B161" s="264" t="s">
        <v>235</v>
      </c>
      <c r="C161" s="264"/>
      <c r="D161" s="31"/>
      <c r="E161" s="31"/>
      <c r="F161" s="31"/>
      <c r="G161" s="31"/>
      <c r="H161" s="31"/>
      <c r="I161" s="31"/>
      <c r="J161" s="31"/>
      <c r="K161" s="31"/>
      <c r="L161" s="31"/>
      <c r="M161" s="31"/>
      <c r="N161" s="31"/>
      <c r="O161" s="31"/>
      <c r="P161" s="265"/>
      <c r="Q161" s="266"/>
    </row>
    <row r="162" spans="1:17" ht="14.1" customHeight="1" outlineLevel="1" x14ac:dyDescent="0.3">
      <c r="A162" s="11"/>
      <c r="B162" s="264"/>
      <c r="C162" s="264"/>
      <c r="D162" s="31"/>
      <c r="E162" s="31"/>
      <c r="F162" s="31"/>
      <c r="G162" s="31"/>
      <c r="H162" s="31"/>
      <c r="I162" s="31"/>
      <c r="J162" s="31"/>
      <c r="K162" s="31"/>
      <c r="L162" s="31"/>
      <c r="M162" s="31"/>
      <c r="N162" s="31"/>
      <c r="O162" s="31"/>
      <c r="P162" s="265"/>
      <c r="Q162" s="266"/>
    </row>
    <row r="163" spans="1:17" s="8" customFormat="1" ht="14.1" customHeight="1" x14ac:dyDescent="0.3">
      <c r="A163" s="11">
        <f>+A162+1</f>
        <v>1</v>
      </c>
      <c r="B163" s="268" t="s">
        <v>236</v>
      </c>
      <c r="C163" s="268"/>
      <c r="D163" s="31"/>
      <c r="E163" s="31"/>
      <c r="F163" s="31"/>
      <c r="G163" s="31"/>
      <c r="H163" s="31"/>
      <c r="I163" s="31"/>
      <c r="J163" s="31"/>
      <c r="K163" s="31"/>
      <c r="L163" s="31"/>
      <c r="M163" s="31"/>
      <c r="N163" s="31"/>
      <c r="O163" s="31"/>
      <c r="P163" s="269"/>
      <c r="Q163" s="270"/>
    </row>
    <row r="164" spans="1:17" s="8" customFormat="1" ht="14.1" customHeight="1" outlineLevel="1" x14ac:dyDescent="0.3">
      <c r="A164" s="11">
        <f>+A163+1</f>
        <v>2</v>
      </c>
      <c r="B164" s="264" t="s">
        <v>237</v>
      </c>
      <c r="C164" s="264"/>
      <c r="D164" s="31"/>
      <c r="E164" s="31"/>
      <c r="F164" s="31"/>
      <c r="G164" s="31"/>
      <c r="H164" s="31"/>
      <c r="I164" s="31"/>
      <c r="J164" s="31"/>
      <c r="K164" s="31"/>
      <c r="L164" s="31"/>
      <c r="M164" s="31"/>
      <c r="N164" s="31"/>
      <c r="O164" s="31"/>
      <c r="P164" s="265"/>
      <c r="Q164" s="266"/>
    </row>
    <row r="165" spans="1:17" ht="14.1" customHeight="1" outlineLevel="1" x14ac:dyDescent="0.3">
      <c r="A165" s="11">
        <f>+A164+1</f>
        <v>3</v>
      </c>
      <c r="B165" s="264" t="s">
        <v>238</v>
      </c>
      <c r="C165" s="264"/>
      <c r="D165" s="31"/>
      <c r="E165" s="31"/>
      <c r="F165" s="31"/>
      <c r="G165" s="31"/>
      <c r="H165" s="31"/>
      <c r="I165" s="31"/>
      <c r="J165" s="31"/>
      <c r="K165" s="31"/>
      <c r="L165" s="31"/>
      <c r="M165" s="31"/>
      <c r="N165" s="31"/>
      <c r="O165" s="31"/>
      <c r="P165" s="265"/>
      <c r="Q165" s="266"/>
    </row>
    <row r="166" spans="1:17" ht="14.1" customHeight="1" outlineLevel="1" x14ac:dyDescent="0.3">
      <c r="A166" s="11">
        <f>+A165+1</f>
        <v>4</v>
      </c>
      <c r="B166" s="264" t="s">
        <v>239</v>
      </c>
      <c r="C166" s="264"/>
      <c r="D166" s="31"/>
      <c r="E166" s="31"/>
      <c r="F166" s="31"/>
      <c r="G166" s="31"/>
      <c r="H166" s="31"/>
      <c r="I166" s="31"/>
      <c r="J166" s="31"/>
      <c r="K166" s="31"/>
      <c r="L166" s="31"/>
      <c r="M166" s="31"/>
      <c r="N166" s="31"/>
      <c r="O166" s="31"/>
      <c r="P166" s="265"/>
      <c r="Q166" s="266"/>
    </row>
    <row r="167" spans="1:17" ht="14.1" customHeight="1" outlineLevel="1" x14ac:dyDescent="0.3">
      <c r="A167" s="32"/>
      <c r="B167" s="33"/>
      <c r="C167" s="33"/>
      <c r="D167" s="34"/>
      <c r="E167" s="34"/>
      <c r="F167" s="34"/>
      <c r="G167" s="34"/>
      <c r="H167" s="34"/>
      <c r="I167" s="34"/>
      <c r="J167" s="34"/>
      <c r="K167" s="34"/>
      <c r="L167" s="34"/>
      <c r="M167" s="34"/>
      <c r="N167" s="34"/>
      <c r="O167" s="34"/>
      <c r="P167" s="32"/>
      <c r="Q167" s="32"/>
    </row>
    <row r="168" spans="1:17" ht="14.1" customHeight="1" outlineLevel="1" x14ac:dyDescent="0.3">
      <c r="A168" s="32"/>
      <c r="B168" s="33"/>
      <c r="C168" s="33"/>
      <c r="D168" s="34"/>
      <c r="E168" s="34"/>
      <c r="F168" s="34"/>
      <c r="G168" s="34"/>
      <c r="H168" s="34"/>
      <c r="I168" s="34"/>
      <c r="J168" s="34"/>
      <c r="K168" s="34"/>
      <c r="L168" s="34"/>
      <c r="M168" s="34"/>
      <c r="N168" s="34"/>
      <c r="O168" s="34"/>
      <c r="P168" s="32"/>
      <c r="Q168" s="32"/>
    </row>
    <row r="169" spans="1:17" ht="14.1" customHeight="1" outlineLevel="1" x14ac:dyDescent="0.3">
      <c r="A169" s="32"/>
      <c r="B169" s="33"/>
      <c r="C169" s="33"/>
      <c r="D169" s="34"/>
      <c r="E169" s="34"/>
      <c r="F169" s="34"/>
      <c r="G169" s="34"/>
      <c r="H169" s="34"/>
      <c r="I169" s="34"/>
      <c r="J169" s="34"/>
      <c r="K169" s="34"/>
      <c r="L169" s="34"/>
      <c r="M169" s="34"/>
      <c r="N169" s="34"/>
      <c r="O169" s="34"/>
      <c r="P169" s="32"/>
      <c r="Q169" s="32"/>
    </row>
    <row r="170" spans="1:17" ht="14.1" customHeight="1" outlineLevel="1" x14ac:dyDescent="0.3">
      <c r="A170" s="32"/>
      <c r="B170" s="33"/>
      <c r="C170" s="33"/>
      <c r="D170" s="34"/>
      <c r="E170" s="34"/>
      <c r="F170" s="34"/>
      <c r="G170" s="34"/>
      <c r="H170" s="34"/>
      <c r="I170" s="34"/>
      <c r="J170" s="34"/>
      <c r="K170" s="34"/>
      <c r="L170" s="34"/>
      <c r="M170" s="34"/>
      <c r="N170" s="34"/>
      <c r="O170" s="34"/>
      <c r="P170" s="32"/>
      <c r="Q170" s="32"/>
    </row>
    <row r="171" spans="1:17" ht="14.1" customHeight="1" outlineLevel="1" x14ac:dyDescent="0.3">
      <c r="A171" s="32"/>
      <c r="B171" s="33"/>
      <c r="C171" s="33"/>
      <c r="D171" s="34"/>
      <c r="E171" s="34"/>
      <c r="F171" s="34"/>
      <c r="G171" s="34"/>
      <c r="H171" s="34"/>
      <c r="I171" s="34"/>
      <c r="J171" s="34"/>
      <c r="K171" s="34"/>
      <c r="L171" s="34"/>
      <c r="M171" s="34"/>
      <c r="N171" s="34"/>
      <c r="O171" s="34"/>
      <c r="P171" s="32"/>
      <c r="Q171" s="32"/>
    </row>
    <row r="172" spans="1:17" ht="14.1" customHeight="1" outlineLevel="1" x14ac:dyDescent="0.3">
      <c r="A172" s="32"/>
      <c r="B172" s="33"/>
      <c r="C172" s="33"/>
      <c r="D172" s="34"/>
      <c r="E172" s="34"/>
      <c r="F172" s="34"/>
      <c r="G172" s="34"/>
      <c r="H172" s="34"/>
      <c r="I172" s="34"/>
      <c r="J172" s="34"/>
      <c r="K172" s="34"/>
      <c r="L172" s="34"/>
      <c r="M172" s="34"/>
      <c r="N172" s="34"/>
      <c r="O172" s="34"/>
      <c r="P172" s="32"/>
      <c r="Q172" s="32"/>
    </row>
    <row r="173" spans="1:17" ht="14.1" customHeight="1" outlineLevel="1" x14ac:dyDescent="0.3">
      <c r="A173" s="32"/>
      <c r="B173" s="33"/>
      <c r="C173" s="33"/>
      <c r="D173" s="34"/>
      <c r="E173" s="34"/>
      <c r="F173" s="34"/>
      <c r="G173" s="34"/>
      <c r="H173" s="34"/>
      <c r="I173" s="34"/>
      <c r="J173" s="34"/>
      <c r="K173" s="34"/>
      <c r="L173" s="34"/>
      <c r="M173" s="34"/>
      <c r="N173" s="34"/>
      <c r="O173" s="34"/>
      <c r="P173" s="32"/>
      <c r="Q173" s="32"/>
    </row>
    <row r="174" spans="1:17" ht="14.1" customHeight="1" outlineLevel="1" x14ac:dyDescent="0.3">
      <c r="A174" s="32"/>
      <c r="B174" s="33"/>
      <c r="C174" s="33"/>
      <c r="D174" s="34"/>
      <c r="E174" s="34"/>
      <c r="F174" s="34"/>
      <c r="G174" s="34"/>
      <c r="H174" s="34"/>
      <c r="I174" s="34"/>
      <c r="J174" s="34"/>
      <c r="K174" s="34"/>
      <c r="L174" s="34"/>
      <c r="M174" s="34"/>
      <c r="N174" s="34"/>
      <c r="O174" s="34"/>
      <c r="P174" s="32"/>
      <c r="Q174" s="32"/>
    </row>
    <row r="175" spans="1:17" ht="14.1" customHeight="1" outlineLevel="1" x14ac:dyDescent="0.3">
      <c r="A175" s="32"/>
      <c r="B175" s="33"/>
      <c r="C175" s="33"/>
      <c r="D175" s="34"/>
      <c r="E175" s="34"/>
      <c r="F175" s="34"/>
      <c r="G175" s="34"/>
      <c r="H175" s="34"/>
      <c r="I175" s="34"/>
      <c r="J175" s="34"/>
      <c r="K175" s="34"/>
      <c r="L175" s="34"/>
      <c r="M175" s="34"/>
      <c r="N175" s="34"/>
      <c r="O175" s="34"/>
      <c r="P175" s="32"/>
      <c r="Q175" s="32"/>
    </row>
    <row r="176" spans="1:17" ht="14.1" customHeight="1" outlineLevel="1" x14ac:dyDescent="0.3">
      <c r="A176" s="32"/>
      <c r="B176" s="33"/>
      <c r="C176" s="33"/>
      <c r="D176" s="34"/>
      <c r="E176" s="34"/>
      <c r="F176" s="34"/>
      <c r="G176" s="34"/>
      <c r="H176" s="34"/>
      <c r="I176" s="34"/>
      <c r="J176" s="34"/>
      <c r="K176" s="34"/>
      <c r="L176" s="34"/>
      <c r="M176" s="34"/>
      <c r="N176" s="34"/>
      <c r="O176" s="34"/>
      <c r="P176" s="32"/>
      <c r="Q176" s="32"/>
    </row>
    <row r="177" spans="1:17" ht="14.1" customHeight="1" outlineLevel="1" x14ac:dyDescent="0.3">
      <c r="A177" s="32"/>
      <c r="B177" s="33"/>
      <c r="C177" s="33"/>
      <c r="D177" s="34"/>
      <c r="E177" s="34"/>
      <c r="F177" s="34"/>
      <c r="G177" s="34"/>
      <c r="H177" s="34"/>
      <c r="I177" s="34"/>
      <c r="J177" s="34"/>
      <c r="K177" s="34"/>
      <c r="L177" s="34"/>
      <c r="M177" s="34"/>
      <c r="N177" s="34"/>
      <c r="O177" s="34"/>
      <c r="P177" s="32"/>
      <c r="Q177" s="32"/>
    </row>
    <row r="178" spans="1:17" ht="14.1" customHeight="1" outlineLevel="1" x14ac:dyDescent="0.3">
      <c r="A178" s="32"/>
      <c r="B178" s="33"/>
      <c r="C178" s="33"/>
      <c r="D178" s="34"/>
      <c r="E178" s="34"/>
      <c r="F178" s="34"/>
      <c r="G178" s="34"/>
      <c r="H178" s="34"/>
      <c r="I178" s="34"/>
      <c r="J178" s="34"/>
      <c r="K178" s="34"/>
      <c r="L178" s="34"/>
      <c r="M178" s="34"/>
      <c r="N178" s="34"/>
      <c r="O178" s="34"/>
      <c r="P178" s="32"/>
      <c r="Q178" s="32"/>
    </row>
    <row r="179" spans="1:17" ht="14.1" customHeight="1" outlineLevel="1" x14ac:dyDescent="0.3">
      <c r="A179" s="32"/>
      <c r="B179" s="33"/>
      <c r="C179" s="33"/>
      <c r="D179" s="34"/>
      <c r="E179" s="34"/>
      <c r="F179" s="34"/>
      <c r="G179" s="34"/>
      <c r="H179" s="34"/>
      <c r="I179" s="34"/>
      <c r="J179" s="34"/>
      <c r="K179" s="34"/>
      <c r="L179" s="34"/>
      <c r="M179" s="34"/>
      <c r="N179" s="34"/>
      <c r="O179" s="34"/>
      <c r="P179" s="32"/>
      <c r="Q179" s="32"/>
    </row>
    <row r="180" spans="1:17" ht="14.1" customHeight="1" outlineLevel="1" x14ac:dyDescent="0.3">
      <c r="A180" s="32"/>
      <c r="B180" s="33"/>
      <c r="C180" s="33"/>
      <c r="D180" s="34"/>
      <c r="E180" s="34"/>
      <c r="F180" s="34"/>
      <c r="G180" s="34"/>
      <c r="H180" s="34"/>
      <c r="I180" s="34"/>
      <c r="J180" s="34"/>
      <c r="K180" s="34"/>
      <c r="L180" s="34"/>
      <c r="M180" s="34"/>
      <c r="N180" s="34"/>
      <c r="O180" s="34"/>
      <c r="P180" s="32"/>
      <c r="Q180" s="32"/>
    </row>
    <row r="181" spans="1:17" ht="14.1" customHeight="1" outlineLevel="1" x14ac:dyDescent="0.3">
      <c r="A181" s="32"/>
      <c r="B181" s="33"/>
      <c r="C181" s="33"/>
      <c r="D181" s="34"/>
      <c r="E181" s="34"/>
      <c r="F181" s="34"/>
      <c r="G181" s="34"/>
      <c r="H181" s="34"/>
      <c r="I181" s="34"/>
      <c r="J181" s="34"/>
      <c r="K181" s="34"/>
      <c r="L181" s="34"/>
      <c r="M181" s="34"/>
      <c r="N181" s="34"/>
      <c r="O181" s="34"/>
      <c r="P181" s="32"/>
      <c r="Q181" s="32"/>
    </row>
    <row r="186" spans="1:17" ht="19.5" customHeight="1" x14ac:dyDescent="0.3">
      <c r="B186" s="267" t="s">
        <v>240</v>
      </c>
      <c r="C186" s="267"/>
      <c r="D186" s="267"/>
    </row>
    <row r="187" spans="1:17" ht="38.25" customHeight="1" x14ac:dyDescent="0.3">
      <c r="B187" s="15" t="s">
        <v>241</v>
      </c>
      <c r="C187" s="15" t="s">
        <v>242</v>
      </c>
      <c r="D187" s="15"/>
    </row>
    <row r="188" spans="1:17" x14ac:dyDescent="0.3">
      <c r="B188" s="16">
        <v>1</v>
      </c>
      <c r="C188" s="16" t="s">
        <v>243</v>
      </c>
      <c r="D188" s="27"/>
    </row>
    <row r="189" spans="1:17" x14ac:dyDescent="0.3">
      <c r="B189" s="16">
        <v>2</v>
      </c>
      <c r="C189" s="17" t="s">
        <v>244</v>
      </c>
      <c r="D189" s="28"/>
    </row>
    <row r="190" spans="1:17" ht="204.75" customHeight="1" x14ac:dyDescent="0.3">
      <c r="B190" s="20">
        <v>3</v>
      </c>
      <c r="C190" s="20" t="s">
        <v>245</v>
      </c>
      <c r="D190" s="26"/>
    </row>
    <row r="191" spans="1:17" ht="92.4" x14ac:dyDescent="0.3">
      <c r="B191" s="20">
        <v>4</v>
      </c>
      <c r="C191" s="20" t="s">
        <v>246</v>
      </c>
      <c r="D191" s="25"/>
    </row>
    <row r="192" spans="1:17" ht="150.75" customHeight="1" x14ac:dyDescent="0.3">
      <c r="B192" s="20">
        <v>5</v>
      </c>
      <c r="C192" s="24" t="s">
        <v>247</v>
      </c>
      <c r="D192" s="25"/>
    </row>
  </sheetData>
  <mergeCells count="311">
    <mergeCell ref="A2:B4"/>
    <mergeCell ref="C2:H2"/>
    <mergeCell ref="C3:H3"/>
    <mergeCell ref="D4:F4"/>
    <mergeCell ref="G4:H4"/>
    <mergeCell ref="A6:B6"/>
    <mergeCell ref="D6:J6"/>
    <mergeCell ref="B11:C11"/>
    <mergeCell ref="P11:Q11"/>
    <mergeCell ref="K6:O6"/>
    <mergeCell ref="B12:C12"/>
    <mergeCell ref="P12:Q12"/>
    <mergeCell ref="B13:C13"/>
    <mergeCell ref="P13:Q13"/>
    <mergeCell ref="B8:C8"/>
    <mergeCell ref="P8:Q8"/>
    <mergeCell ref="B9:C9"/>
    <mergeCell ref="P9:Q9"/>
    <mergeCell ref="B10:C10"/>
    <mergeCell ref="P10:Q10"/>
    <mergeCell ref="B17:C17"/>
    <mergeCell ref="P17:Q17"/>
    <mergeCell ref="B18:C18"/>
    <mergeCell ref="P18:Q18"/>
    <mergeCell ref="B19:C19"/>
    <mergeCell ref="P19:Q19"/>
    <mergeCell ref="B14:C14"/>
    <mergeCell ref="P14:Q14"/>
    <mergeCell ref="B15:C15"/>
    <mergeCell ref="P15:Q15"/>
    <mergeCell ref="B16:C16"/>
    <mergeCell ref="P16:Q16"/>
    <mergeCell ref="B23:C23"/>
    <mergeCell ref="P23:Q23"/>
    <mergeCell ref="B24:C24"/>
    <mergeCell ref="P24:Q24"/>
    <mergeCell ref="B25:C25"/>
    <mergeCell ref="P25:Q25"/>
    <mergeCell ref="B20:C20"/>
    <mergeCell ref="P20:Q20"/>
    <mergeCell ref="B21:C21"/>
    <mergeCell ref="P21:Q21"/>
    <mergeCell ref="B22:C22"/>
    <mergeCell ref="P22:Q22"/>
    <mergeCell ref="B29:C29"/>
    <mergeCell ref="P29:Q29"/>
    <mergeCell ref="B30:C30"/>
    <mergeCell ref="P30:Q30"/>
    <mergeCell ref="B31:C31"/>
    <mergeCell ref="P31:Q31"/>
    <mergeCell ref="B26:C26"/>
    <mergeCell ref="P26:Q26"/>
    <mergeCell ref="B27:C27"/>
    <mergeCell ref="P27:Q27"/>
    <mergeCell ref="B28:C28"/>
    <mergeCell ref="P28:Q28"/>
    <mergeCell ref="B35:C35"/>
    <mergeCell ref="P35:Q35"/>
    <mergeCell ref="B36:C36"/>
    <mergeCell ref="P36:Q36"/>
    <mergeCell ref="B37:C37"/>
    <mergeCell ref="P37:Q37"/>
    <mergeCell ref="B32:C32"/>
    <mergeCell ref="P32:Q32"/>
    <mergeCell ref="B33:C33"/>
    <mergeCell ref="P33:Q33"/>
    <mergeCell ref="B34:C34"/>
    <mergeCell ref="P34:Q34"/>
    <mergeCell ref="B41:C41"/>
    <mergeCell ref="P41:Q41"/>
    <mergeCell ref="B42:C42"/>
    <mergeCell ref="P42:Q42"/>
    <mergeCell ref="B43:C43"/>
    <mergeCell ref="P43:Q43"/>
    <mergeCell ref="B38:C38"/>
    <mergeCell ref="P38:Q38"/>
    <mergeCell ref="B39:C39"/>
    <mergeCell ref="P39:Q39"/>
    <mergeCell ref="B40:C40"/>
    <mergeCell ref="P40:Q40"/>
    <mergeCell ref="B47:C47"/>
    <mergeCell ref="P47:Q47"/>
    <mergeCell ref="B48:C48"/>
    <mergeCell ref="P48:Q48"/>
    <mergeCell ref="B49:C49"/>
    <mergeCell ref="P49:Q49"/>
    <mergeCell ref="B44:C44"/>
    <mergeCell ref="P44:Q44"/>
    <mergeCell ref="B45:C45"/>
    <mergeCell ref="P45:Q45"/>
    <mergeCell ref="B46:C46"/>
    <mergeCell ref="P46:Q46"/>
    <mergeCell ref="B54:C54"/>
    <mergeCell ref="P54:Q54"/>
    <mergeCell ref="B55:C55"/>
    <mergeCell ref="P55:Q55"/>
    <mergeCell ref="P56:Q56"/>
    <mergeCell ref="B57:C57"/>
    <mergeCell ref="P57:Q57"/>
    <mergeCell ref="B50:C50"/>
    <mergeCell ref="P50:Q50"/>
    <mergeCell ref="B51:C51"/>
    <mergeCell ref="P51:Q51"/>
    <mergeCell ref="P52:Q52"/>
    <mergeCell ref="B53:C53"/>
    <mergeCell ref="P53:Q53"/>
    <mergeCell ref="B61:C61"/>
    <mergeCell ref="P61:Q61"/>
    <mergeCell ref="B62:C62"/>
    <mergeCell ref="P62:Q62"/>
    <mergeCell ref="B63:C63"/>
    <mergeCell ref="P63:Q63"/>
    <mergeCell ref="B58:C58"/>
    <mergeCell ref="P58:Q58"/>
    <mergeCell ref="B59:C59"/>
    <mergeCell ref="P59:Q59"/>
    <mergeCell ref="B60:C60"/>
    <mergeCell ref="P60:Q60"/>
    <mergeCell ref="B67:C67"/>
    <mergeCell ref="P67:Q67"/>
    <mergeCell ref="B68:C68"/>
    <mergeCell ref="P68:Q68"/>
    <mergeCell ref="P69:Q69"/>
    <mergeCell ref="P70:Q70"/>
    <mergeCell ref="B64:C64"/>
    <mergeCell ref="P64:Q64"/>
    <mergeCell ref="B65:C65"/>
    <mergeCell ref="P65:Q65"/>
    <mergeCell ref="B66:C66"/>
    <mergeCell ref="P66:Q66"/>
    <mergeCell ref="B77:C77"/>
    <mergeCell ref="P77:Q77"/>
    <mergeCell ref="B78:C78"/>
    <mergeCell ref="P78:Q78"/>
    <mergeCell ref="B79:C79"/>
    <mergeCell ref="P79:Q79"/>
    <mergeCell ref="P71:Q71"/>
    <mergeCell ref="P72:Q72"/>
    <mergeCell ref="P73:Q73"/>
    <mergeCell ref="P74:Q74"/>
    <mergeCell ref="P75:Q75"/>
    <mergeCell ref="P76:Q76"/>
    <mergeCell ref="B83:C83"/>
    <mergeCell ref="P83:Q83"/>
    <mergeCell ref="B84:C84"/>
    <mergeCell ref="P84:Q84"/>
    <mergeCell ref="B85:C85"/>
    <mergeCell ref="P85:Q85"/>
    <mergeCell ref="B80:C80"/>
    <mergeCell ref="P80:Q80"/>
    <mergeCell ref="B81:C81"/>
    <mergeCell ref="P81:Q81"/>
    <mergeCell ref="B82:C82"/>
    <mergeCell ref="P82:Q82"/>
    <mergeCell ref="B89:C89"/>
    <mergeCell ref="P89:Q89"/>
    <mergeCell ref="B90:C90"/>
    <mergeCell ref="P90:Q90"/>
    <mergeCell ref="B91:C91"/>
    <mergeCell ref="P91:Q91"/>
    <mergeCell ref="B86:C86"/>
    <mergeCell ref="P86:Q86"/>
    <mergeCell ref="B87:C87"/>
    <mergeCell ref="P87:Q87"/>
    <mergeCell ref="B88:C88"/>
    <mergeCell ref="P88:Q88"/>
    <mergeCell ref="B95:C95"/>
    <mergeCell ref="P95:Q95"/>
    <mergeCell ref="B96:C96"/>
    <mergeCell ref="P96:Q96"/>
    <mergeCell ref="B97:C97"/>
    <mergeCell ref="P97:Q97"/>
    <mergeCell ref="B92:C92"/>
    <mergeCell ref="P92:Q92"/>
    <mergeCell ref="B93:C93"/>
    <mergeCell ref="P93:Q93"/>
    <mergeCell ref="B94:C94"/>
    <mergeCell ref="P94:Q94"/>
    <mergeCell ref="B101:C101"/>
    <mergeCell ref="P101:Q101"/>
    <mergeCell ref="B102:C102"/>
    <mergeCell ref="P102:Q102"/>
    <mergeCell ref="B103:C103"/>
    <mergeCell ref="P103:Q103"/>
    <mergeCell ref="B98:C98"/>
    <mergeCell ref="P98:Q98"/>
    <mergeCell ref="B99:C99"/>
    <mergeCell ref="P99:Q99"/>
    <mergeCell ref="B100:C100"/>
    <mergeCell ref="P100:Q100"/>
    <mergeCell ref="B108:C108"/>
    <mergeCell ref="P108:Q108"/>
    <mergeCell ref="B109:C109"/>
    <mergeCell ref="P109:Q109"/>
    <mergeCell ref="B110:C110"/>
    <mergeCell ref="P110:Q110"/>
    <mergeCell ref="P104:Q104"/>
    <mergeCell ref="B105:C105"/>
    <mergeCell ref="P105:Q105"/>
    <mergeCell ref="B106:C106"/>
    <mergeCell ref="P106:Q106"/>
    <mergeCell ref="B107:C107"/>
    <mergeCell ref="P107:Q107"/>
    <mergeCell ref="B114:C114"/>
    <mergeCell ref="P114:Q114"/>
    <mergeCell ref="B115:C115"/>
    <mergeCell ref="P115:Q115"/>
    <mergeCell ref="B116:C116"/>
    <mergeCell ref="P116:Q116"/>
    <mergeCell ref="B111:C111"/>
    <mergeCell ref="P111:Q111"/>
    <mergeCell ref="B112:C112"/>
    <mergeCell ref="P112:Q112"/>
    <mergeCell ref="B113:C113"/>
    <mergeCell ref="P113:Q113"/>
    <mergeCell ref="B120:C120"/>
    <mergeCell ref="P120:Q120"/>
    <mergeCell ref="B121:C121"/>
    <mergeCell ref="P121:Q121"/>
    <mergeCell ref="B122:C122"/>
    <mergeCell ref="P122:Q122"/>
    <mergeCell ref="B117:C117"/>
    <mergeCell ref="P117:Q117"/>
    <mergeCell ref="B118:C118"/>
    <mergeCell ref="P118:Q118"/>
    <mergeCell ref="B119:C119"/>
    <mergeCell ref="P119:Q119"/>
    <mergeCell ref="B126:C126"/>
    <mergeCell ref="P126:Q126"/>
    <mergeCell ref="B127:C127"/>
    <mergeCell ref="P127:Q127"/>
    <mergeCell ref="B128:C128"/>
    <mergeCell ref="P128:Q128"/>
    <mergeCell ref="B123:C123"/>
    <mergeCell ref="P123:Q123"/>
    <mergeCell ref="B124:C124"/>
    <mergeCell ref="P124:Q124"/>
    <mergeCell ref="B125:C125"/>
    <mergeCell ref="P125:Q125"/>
    <mergeCell ref="B132:C132"/>
    <mergeCell ref="P132:Q132"/>
    <mergeCell ref="B133:C133"/>
    <mergeCell ref="P133:Q133"/>
    <mergeCell ref="B134:C134"/>
    <mergeCell ref="P134:Q134"/>
    <mergeCell ref="B129:C129"/>
    <mergeCell ref="P129:Q129"/>
    <mergeCell ref="B130:C130"/>
    <mergeCell ref="P130:Q130"/>
    <mergeCell ref="B131:C131"/>
    <mergeCell ref="P131:Q131"/>
    <mergeCell ref="B138:C138"/>
    <mergeCell ref="P138:Q138"/>
    <mergeCell ref="B139:C139"/>
    <mergeCell ref="P139:Q139"/>
    <mergeCell ref="P140:Q140"/>
    <mergeCell ref="B141:C141"/>
    <mergeCell ref="P141:Q141"/>
    <mergeCell ref="B135:C135"/>
    <mergeCell ref="P135:Q135"/>
    <mergeCell ref="B136:C136"/>
    <mergeCell ref="P136:Q136"/>
    <mergeCell ref="B137:C137"/>
    <mergeCell ref="P137:Q137"/>
    <mergeCell ref="P146:Q146"/>
    <mergeCell ref="B147:C147"/>
    <mergeCell ref="P147:Q147"/>
    <mergeCell ref="B148:C148"/>
    <mergeCell ref="P148:Q148"/>
    <mergeCell ref="B149:C149"/>
    <mergeCell ref="P149:Q149"/>
    <mergeCell ref="B142:C142"/>
    <mergeCell ref="P142:Q142"/>
    <mergeCell ref="B143:C143"/>
    <mergeCell ref="P143:Q143"/>
    <mergeCell ref="P144:Q144"/>
    <mergeCell ref="P145:Q145"/>
    <mergeCell ref="B153:C153"/>
    <mergeCell ref="P153:Q153"/>
    <mergeCell ref="B154:C154"/>
    <mergeCell ref="P154:Q154"/>
    <mergeCell ref="P155:Q155"/>
    <mergeCell ref="B156:C156"/>
    <mergeCell ref="P156:Q156"/>
    <mergeCell ref="B150:C150"/>
    <mergeCell ref="P150:Q150"/>
    <mergeCell ref="B151:C151"/>
    <mergeCell ref="P151:Q151"/>
    <mergeCell ref="B152:C152"/>
    <mergeCell ref="P152:Q152"/>
    <mergeCell ref="B160:C160"/>
    <mergeCell ref="P160:Q160"/>
    <mergeCell ref="B161:C161"/>
    <mergeCell ref="P161:Q161"/>
    <mergeCell ref="B162:C162"/>
    <mergeCell ref="P162:Q162"/>
    <mergeCell ref="B157:C157"/>
    <mergeCell ref="P157:Q157"/>
    <mergeCell ref="B158:C158"/>
    <mergeCell ref="P158:Q158"/>
    <mergeCell ref="B159:C159"/>
    <mergeCell ref="P159:Q159"/>
    <mergeCell ref="B166:C166"/>
    <mergeCell ref="P166:Q166"/>
    <mergeCell ref="B186:D186"/>
    <mergeCell ref="B163:C163"/>
    <mergeCell ref="P163:Q163"/>
    <mergeCell ref="B164:C164"/>
    <mergeCell ref="P164:Q164"/>
    <mergeCell ref="B165:C165"/>
    <mergeCell ref="P165:Q165"/>
  </mergeCells>
  <conditionalFormatting sqref="D8:O8 P9:P181">
    <cfRule type="cellIs" dxfId="683" priority="7" operator="equal">
      <formula>6</formula>
    </cfRule>
    <cfRule type="cellIs" dxfId="682" priority="8" operator="equal">
      <formula>1</formula>
    </cfRule>
    <cfRule type="cellIs" dxfId="681" priority="9" operator="equal">
      <formula>2</formula>
    </cfRule>
    <cfRule type="cellIs" dxfId="680" priority="10" operator="equal">
      <formula>3</formula>
    </cfRule>
    <cfRule type="cellIs" dxfId="679" priority="11" operator="equal">
      <formula>5</formula>
    </cfRule>
    <cfRule type="cellIs" dxfId="678" priority="12" operator="equal">
      <formula>4</formula>
    </cfRule>
  </conditionalFormatting>
  <conditionalFormatting sqref="D10:O181">
    <cfRule type="cellIs" dxfId="677" priority="1" operator="equal">
      <formula>2</formula>
    </cfRule>
    <cfRule type="cellIs" dxfId="676" priority="2" operator="equal">
      <formula>3</formula>
    </cfRule>
    <cfRule type="cellIs" dxfId="675" priority="3" operator="equal">
      <formula>5</formula>
    </cfRule>
    <cfRule type="cellIs" dxfId="674" priority="4" operator="equal">
      <formula>4</formula>
    </cfRule>
    <cfRule type="cellIs" dxfId="673" priority="5" operator="equal">
      <formula>6</formula>
    </cfRule>
    <cfRule type="cellIs" dxfId="672" priority="6" operator="equal">
      <formula>1</formula>
    </cfRule>
  </conditionalFormatting>
  <printOptions horizontalCentered="1"/>
  <pageMargins left="0.15748031496062992" right="0.15748031496062992" top="0.15748031496062992" bottom="0.15748031496062992" header="0.15748031496062992" footer="0.15748031496062992"/>
  <pageSetup scale="26"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2A48D-A1C7-4AFD-9C64-EF772877656E}">
  <sheetPr>
    <tabColor theme="8" tint="-0.249977111117893"/>
    <outlinePr summaryBelow="0"/>
  </sheetPr>
  <dimension ref="A1:Y90"/>
  <sheetViews>
    <sheetView zoomScale="110" zoomScaleNormal="110" zoomScaleSheetLayoutView="98" zoomScalePageLayoutView="60" workbookViewId="0">
      <pane ySplit="7" topLeftCell="A8" activePane="bottomLeft" state="frozen"/>
      <selection pane="bottomLeft" activeCell="M66" sqref="M66"/>
    </sheetView>
  </sheetViews>
  <sheetFormatPr baseColWidth="10" defaultColWidth="11.44140625" defaultRowHeight="13.2" outlineLevelRow="1" x14ac:dyDescent="0.3"/>
  <cols>
    <col min="1" max="1" width="10.109375" style="7" customWidth="1"/>
    <col min="2" max="2" width="18.109375" style="7" customWidth="1"/>
    <col min="3" max="3" width="60.44140625" style="7" customWidth="1"/>
    <col min="4" max="15" width="5.5546875" style="7" customWidth="1"/>
    <col min="16" max="16" width="13.44140625" style="7" customWidth="1"/>
    <col min="17" max="17" width="16.109375" style="8" customWidth="1"/>
    <col min="18" max="18" width="8.109375" style="8" customWidth="1"/>
    <col min="19" max="19" width="7.88671875" style="8" customWidth="1"/>
    <col min="20" max="20" width="6.33203125" style="8" customWidth="1"/>
    <col min="21" max="21" width="9.6640625" style="8" customWidth="1"/>
    <col min="22" max="25" width="4.6640625" style="8" customWidth="1"/>
    <col min="26" max="38" width="4.6640625" style="7" customWidth="1"/>
    <col min="39" max="16384" width="11.44140625" style="7"/>
  </cols>
  <sheetData>
    <row r="1" spans="1:23" s="2" customFormat="1" ht="21.9" hidden="1" customHeight="1" x14ac:dyDescent="0.3">
      <c r="C1" s="3"/>
      <c r="D1" s="3"/>
      <c r="E1" s="3"/>
      <c r="F1" s="3"/>
      <c r="G1" s="3"/>
    </row>
    <row r="2" spans="1:23" s="2" customFormat="1" ht="21.9" hidden="1" customHeight="1" x14ac:dyDescent="0.3">
      <c r="A2" s="286"/>
      <c r="B2" s="286"/>
      <c r="C2" s="286"/>
      <c r="D2" s="287"/>
      <c r="E2" s="287"/>
      <c r="F2" s="287"/>
      <c r="G2" s="287"/>
      <c r="H2" s="287"/>
      <c r="I2" s="4"/>
      <c r="J2" s="4"/>
      <c r="K2" s="4"/>
      <c r="L2" s="4"/>
      <c r="M2" s="4"/>
      <c r="N2" s="4"/>
      <c r="O2" s="4"/>
      <c r="P2" s="4"/>
      <c r="T2" s="2">
        <f>7/3</f>
        <v>2.3333333333333335</v>
      </c>
    </row>
    <row r="3" spans="1:23" s="2" customFormat="1" ht="21.9" hidden="1" customHeight="1" x14ac:dyDescent="0.3">
      <c r="A3" s="286"/>
      <c r="B3" s="286"/>
      <c r="C3" s="286"/>
      <c r="D3" s="287"/>
      <c r="E3" s="287"/>
      <c r="F3" s="287"/>
      <c r="G3" s="287"/>
      <c r="H3" s="287"/>
      <c r="I3" s="4"/>
      <c r="J3" s="4"/>
      <c r="K3" s="4"/>
      <c r="L3" s="4"/>
      <c r="M3" s="4"/>
      <c r="N3" s="4"/>
      <c r="O3" s="4"/>
      <c r="P3" s="4"/>
    </row>
    <row r="4" spans="1:23" s="6" customFormat="1" ht="21.9" hidden="1" customHeight="1" x14ac:dyDescent="0.3">
      <c r="A4" s="286"/>
      <c r="B4" s="286"/>
      <c r="C4" s="286"/>
      <c r="D4" s="288"/>
      <c r="E4" s="289"/>
      <c r="F4" s="290"/>
      <c r="G4" s="288"/>
      <c r="H4" s="290"/>
      <c r="I4" s="4"/>
      <c r="J4" s="4"/>
      <c r="K4" s="4"/>
      <c r="L4" s="4"/>
      <c r="M4" s="4"/>
      <c r="N4" s="4"/>
      <c r="O4" s="4"/>
      <c r="P4" s="4"/>
    </row>
    <row r="5" spans="1:23" s="6" customFormat="1" ht="21.75" hidden="1" customHeight="1" x14ac:dyDescent="0.3">
      <c r="I5" s="4"/>
      <c r="J5" s="4"/>
      <c r="K5" s="4"/>
      <c r="L5" s="4"/>
      <c r="M5" s="4"/>
      <c r="N5" s="4"/>
      <c r="O5" s="4"/>
      <c r="P5" s="4"/>
    </row>
    <row r="6" spans="1:23" s="6" customFormat="1" ht="21.75" customHeight="1" x14ac:dyDescent="0.3">
      <c r="A6" s="291" t="s">
        <v>81</v>
      </c>
      <c r="B6" s="291"/>
      <c r="C6" s="291"/>
      <c r="D6" s="292" t="s">
        <v>82</v>
      </c>
      <c r="E6" s="292"/>
      <c r="F6" s="292"/>
      <c r="G6" s="292"/>
      <c r="H6" s="292"/>
      <c r="I6" s="292"/>
      <c r="J6" s="292"/>
      <c r="K6" s="293"/>
      <c r="L6" s="293"/>
      <c r="M6" s="293"/>
      <c r="N6" s="293"/>
      <c r="O6" s="293"/>
      <c r="P6" s="223"/>
    </row>
    <row r="7" spans="1:23" ht="68.25" customHeight="1" x14ac:dyDescent="0.3">
      <c r="C7" s="7" t="s">
        <v>83</v>
      </c>
      <c r="D7" s="30" t="s">
        <v>84</v>
      </c>
      <c r="E7" s="30" t="s">
        <v>85</v>
      </c>
      <c r="F7" s="30" t="s">
        <v>86</v>
      </c>
      <c r="G7" s="30" t="s">
        <v>87</v>
      </c>
      <c r="H7" s="30" t="s">
        <v>88</v>
      </c>
      <c r="I7" s="29" t="s">
        <v>89</v>
      </c>
      <c r="J7" s="29" t="s">
        <v>90</v>
      </c>
      <c r="K7" s="29" t="s">
        <v>91</v>
      </c>
      <c r="L7" s="29" t="s">
        <v>92</v>
      </c>
      <c r="M7" s="29" t="s">
        <v>93</v>
      </c>
      <c r="N7" s="29" t="s">
        <v>94</v>
      </c>
      <c r="O7" s="29" t="s">
        <v>95</v>
      </c>
      <c r="P7" s="224"/>
    </row>
    <row r="8" spans="1:23" ht="27" customHeight="1" thickBot="1" x14ac:dyDescent="0.35">
      <c r="A8" s="15"/>
      <c r="B8" s="15"/>
      <c r="C8" s="78" t="s">
        <v>96</v>
      </c>
      <c r="D8" s="142"/>
      <c r="E8" s="143"/>
      <c r="F8" s="143"/>
      <c r="G8" s="143"/>
      <c r="H8" s="143"/>
      <c r="I8" s="143"/>
      <c r="J8" s="143"/>
      <c r="K8" s="143"/>
      <c r="L8" s="143"/>
      <c r="M8" s="143"/>
      <c r="N8" s="143"/>
      <c r="O8" s="143"/>
      <c r="P8" s="225"/>
      <c r="Q8" s="63" t="s">
        <v>248</v>
      </c>
      <c r="R8" s="313" t="s">
        <v>249</v>
      </c>
      <c r="S8" s="313"/>
    </row>
    <row r="9" spans="1:23" s="8" customFormat="1" ht="14.1" customHeight="1" outlineLevel="1" x14ac:dyDescent="0.3">
      <c r="A9" s="11" t="e">
        <f>+#REF!+1</f>
        <v>#REF!</v>
      </c>
      <c r="B9" s="297" t="s">
        <v>98</v>
      </c>
      <c r="C9" s="79" t="s">
        <v>99</v>
      </c>
      <c r="D9" s="144">
        <v>1</v>
      </c>
      <c r="E9" s="157">
        <v>1</v>
      </c>
      <c r="F9" s="157">
        <v>1</v>
      </c>
      <c r="G9" s="157">
        <v>1</v>
      </c>
      <c r="H9" s="157">
        <v>1</v>
      </c>
      <c r="I9" s="157">
        <v>1</v>
      </c>
      <c r="J9" s="157">
        <v>1</v>
      </c>
      <c r="K9" s="157">
        <v>1</v>
      </c>
      <c r="L9" s="157">
        <v>1</v>
      </c>
      <c r="M9" s="157">
        <v>1</v>
      </c>
      <c r="N9" s="157">
        <v>1</v>
      </c>
      <c r="O9" s="157">
        <v>1</v>
      </c>
      <c r="P9" s="227">
        <v>0.02</v>
      </c>
      <c r="Q9" s="140">
        <v>0.04</v>
      </c>
      <c r="R9" s="300">
        <f>COUNTIF(D9:O10,"1")/(COUNTIF(D9:O10,"1")+COUNTIF(D9:O10,"0"))*Q9</f>
        <v>0.04</v>
      </c>
      <c r="S9" s="301"/>
      <c r="T9" s="8">
        <f>(SUM(D9:O9)/12)*4%</f>
        <v>0.04</v>
      </c>
    </row>
    <row r="10" spans="1:23" s="8" customFormat="1" ht="14.1" customHeight="1" outlineLevel="1" thickBot="1" x14ac:dyDescent="0.35">
      <c r="A10" s="11" t="e">
        <f>+A9+1</f>
        <v>#REF!</v>
      </c>
      <c r="B10" s="299"/>
      <c r="C10" s="80" t="s">
        <v>100</v>
      </c>
      <c r="D10" s="147">
        <v>1</v>
      </c>
      <c r="E10" s="162">
        <v>1</v>
      </c>
      <c r="F10" s="162">
        <v>1</v>
      </c>
      <c r="G10" s="162">
        <v>1</v>
      </c>
      <c r="H10" s="162">
        <v>1</v>
      </c>
      <c r="I10" s="162">
        <v>1</v>
      </c>
      <c r="J10" s="162">
        <v>1</v>
      </c>
      <c r="K10" s="162">
        <v>1</v>
      </c>
      <c r="L10" s="162">
        <v>1</v>
      </c>
      <c r="M10" s="162">
        <v>1</v>
      </c>
      <c r="N10" s="162">
        <v>1</v>
      </c>
      <c r="O10" s="162">
        <v>1</v>
      </c>
      <c r="P10" s="228">
        <v>0.02</v>
      </c>
      <c r="Q10" s="140"/>
      <c r="R10" s="302"/>
      <c r="S10" s="303"/>
      <c r="T10" s="8">
        <f>(SUM(D10:O10)/12)*4%</f>
        <v>0.04</v>
      </c>
      <c r="W10" s="8" t="s">
        <v>250</v>
      </c>
    </row>
    <row r="11" spans="1:23" s="8" customFormat="1" ht="14.1" customHeight="1" outlineLevel="1" x14ac:dyDescent="0.3">
      <c r="A11" s="11" t="e">
        <f>+#REF!+1</f>
        <v>#REF!</v>
      </c>
      <c r="B11" s="297" t="s">
        <v>251</v>
      </c>
      <c r="C11" s="79" t="s">
        <v>108</v>
      </c>
      <c r="D11" s="144">
        <v>1</v>
      </c>
      <c r="E11" s="157">
        <v>1</v>
      </c>
      <c r="F11" s="157">
        <v>1</v>
      </c>
      <c r="G11" s="157">
        <v>1</v>
      </c>
      <c r="H11" s="157">
        <v>1</v>
      </c>
      <c r="I11" s="157">
        <v>1</v>
      </c>
      <c r="J11" s="157">
        <v>1</v>
      </c>
      <c r="K11" s="157">
        <v>1</v>
      </c>
      <c r="L11" s="157">
        <v>1</v>
      </c>
      <c r="M11" s="157">
        <v>1</v>
      </c>
      <c r="N11" s="157">
        <v>1</v>
      </c>
      <c r="O11" s="157">
        <v>1</v>
      </c>
      <c r="P11" s="237">
        <v>2.3300000000000001E-2</v>
      </c>
      <c r="Q11" s="100"/>
      <c r="R11" s="300">
        <f>COUNTIF(D11:O13,"1")/(COUNTIF(D11:O13,"1")+COUNTIF(D11:O13,"0"))*Q12</f>
        <v>7.0000000000000007E-2</v>
      </c>
      <c r="S11" s="301"/>
    </row>
    <row r="12" spans="1:23" s="8" customFormat="1" ht="14.1" customHeight="1" outlineLevel="1" x14ac:dyDescent="0.3">
      <c r="A12" s="11" t="e">
        <f t="shared" ref="A12:A13" si="0">+A11+1</f>
        <v>#REF!</v>
      </c>
      <c r="B12" s="298"/>
      <c r="C12" s="81" t="s">
        <v>109</v>
      </c>
      <c r="D12" s="151">
        <v>1</v>
      </c>
      <c r="E12" s="69">
        <v>1</v>
      </c>
      <c r="F12" s="69">
        <v>1</v>
      </c>
      <c r="G12" s="69">
        <v>1</v>
      </c>
      <c r="H12" s="69">
        <v>1</v>
      </c>
      <c r="I12" s="69">
        <v>1</v>
      </c>
      <c r="J12" s="69">
        <v>1</v>
      </c>
      <c r="K12" s="69">
        <v>1</v>
      </c>
      <c r="L12" s="69">
        <v>1</v>
      </c>
      <c r="M12" s="69">
        <v>1</v>
      </c>
      <c r="N12" s="69">
        <v>1</v>
      </c>
      <c r="O12" s="69">
        <v>1</v>
      </c>
      <c r="P12" s="237">
        <v>2.3300000000000001E-2</v>
      </c>
      <c r="Q12" s="100">
        <v>7.0000000000000007E-2</v>
      </c>
      <c r="R12" s="300"/>
      <c r="S12" s="301"/>
    </row>
    <row r="13" spans="1:23" s="8" customFormat="1" ht="14.1" customHeight="1" outlineLevel="1" thickBot="1" x14ac:dyDescent="0.35">
      <c r="A13" s="11" t="e">
        <f t="shared" si="0"/>
        <v>#REF!</v>
      </c>
      <c r="B13" s="298"/>
      <c r="C13" s="82" t="s">
        <v>110</v>
      </c>
      <c r="D13" s="229">
        <v>1</v>
      </c>
      <c r="E13" s="175">
        <v>1</v>
      </c>
      <c r="F13" s="175">
        <v>1</v>
      </c>
      <c r="G13" s="175">
        <v>1</v>
      </c>
      <c r="H13" s="175">
        <v>1</v>
      </c>
      <c r="I13" s="175">
        <v>1</v>
      </c>
      <c r="J13" s="175">
        <v>1</v>
      </c>
      <c r="K13" s="175">
        <v>1</v>
      </c>
      <c r="L13" s="175">
        <v>1</v>
      </c>
      <c r="M13" s="175">
        <v>1</v>
      </c>
      <c r="N13" s="175">
        <v>1</v>
      </c>
      <c r="O13" s="175">
        <v>1</v>
      </c>
      <c r="P13" s="237">
        <v>2.3300000000000001E-2</v>
      </c>
      <c r="Q13" s="230"/>
      <c r="R13" s="302"/>
      <c r="S13" s="303"/>
    </row>
    <row r="14" spans="1:23" s="8" customFormat="1" ht="14.1" customHeight="1" outlineLevel="1" thickBot="1" x14ac:dyDescent="0.35">
      <c r="A14" s="75" t="e">
        <f>+#REF!+1</f>
        <v>#REF!</v>
      </c>
      <c r="B14" s="83" t="s">
        <v>252</v>
      </c>
      <c r="C14" s="84" t="s">
        <v>117</v>
      </c>
      <c r="D14" s="153">
        <v>1</v>
      </c>
      <c r="E14" s="167">
        <v>1</v>
      </c>
      <c r="F14" s="167">
        <v>1</v>
      </c>
      <c r="G14" s="167">
        <v>1</v>
      </c>
      <c r="H14" s="167">
        <v>1</v>
      </c>
      <c r="I14" s="167">
        <v>1</v>
      </c>
      <c r="J14" s="167">
        <v>1</v>
      </c>
      <c r="K14" s="167">
        <v>1</v>
      </c>
      <c r="L14" s="167">
        <v>1</v>
      </c>
      <c r="M14" s="167">
        <v>1</v>
      </c>
      <c r="N14" s="167">
        <v>1</v>
      </c>
      <c r="O14" s="167">
        <v>1</v>
      </c>
      <c r="P14" s="231">
        <v>0.02</v>
      </c>
      <c r="Q14" s="231">
        <v>0.02</v>
      </c>
      <c r="R14" s="312">
        <f>COUNTIF(D14:O14,"1")/(COUNTIF(D14:O14,"1")+COUNTIF(D14:O14,"0"))*Q14</f>
        <v>0.02</v>
      </c>
      <c r="S14" s="309"/>
    </row>
    <row r="15" spans="1:23" s="8" customFormat="1" ht="14.1" customHeight="1" outlineLevel="1" thickBot="1" x14ac:dyDescent="0.35">
      <c r="A15" s="75"/>
      <c r="B15" s="83" t="s">
        <v>119</v>
      </c>
      <c r="C15" s="84" t="s">
        <v>120</v>
      </c>
      <c r="D15" s="153">
        <v>1</v>
      </c>
      <c r="E15" s="167">
        <v>1</v>
      </c>
      <c r="F15" s="167">
        <v>1</v>
      </c>
      <c r="G15" s="167">
        <v>1</v>
      </c>
      <c r="H15" s="167">
        <v>1</v>
      </c>
      <c r="I15" s="167">
        <v>1</v>
      </c>
      <c r="J15" s="167">
        <v>1</v>
      </c>
      <c r="K15" s="167">
        <v>1</v>
      </c>
      <c r="L15" s="167">
        <v>1</v>
      </c>
      <c r="M15" s="167">
        <v>1</v>
      </c>
      <c r="N15" s="167">
        <v>1</v>
      </c>
      <c r="O15" s="167">
        <v>1</v>
      </c>
      <c r="P15" s="231">
        <v>0.02</v>
      </c>
      <c r="Q15" s="66">
        <v>0.02</v>
      </c>
      <c r="R15" s="308">
        <f>COUNTIF(D15:O15,"1")/(COUNTIF(D15:O15,"1")+COUNTIF(D15:O15,"0"))*Q15</f>
        <v>0.02</v>
      </c>
      <c r="S15" s="309"/>
    </row>
    <row r="16" spans="1:23" s="8" customFormat="1" ht="14.1" customHeight="1" outlineLevel="1" thickBot="1" x14ac:dyDescent="0.35">
      <c r="A16" s="75" t="e">
        <f>+#REF!+1</f>
        <v>#REF!</v>
      </c>
      <c r="B16" s="294" t="s">
        <v>123</v>
      </c>
      <c r="C16" s="85" t="s">
        <v>124</v>
      </c>
      <c r="D16" s="144">
        <v>1</v>
      </c>
      <c r="E16" s="157">
        <v>1</v>
      </c>
      <c r="F16" s="157">
        <v>1</v>
      </c>
      <c r="G16" s="157">
        <v>1</v>
      </c>
      <c r="H16" s="157">
        <v>1</v>
      </c>
      <c r="I16" s="157">
        <v>1</v>
      </c>
      <c r="J16" s="157">
        <v>1</v>
      </c>
      <c r="K16" s="157">
        <v>1</v>
      </c>
      <c r="L16" s="157">
        <v>1</v>
      </c>
      <c r="M16" s="157"/>
      <c r="N16" s="157"/>
      <c r="O16" s="157"/>
      <c r="P16" s="227">
        <v>0.01</v>
      </c>
      <c r="R16" s="310">
        <f>COUNTIF(D16:O25,"1")/(COUNTIF(D16:O25,"1")+COUNTIF(D16:O25,"0"))*Q20</f>
        <v>0.1</v>
      </c>
      <c r="S16" s="305"/>
    </row>
    <row r="17" spans="1:22" s="8" customFormat="1" ht="12.75" customHeight="1" outlineLevel="1" thickBot="1" x14ac:dyDescent="0.35">
      <c r="A17" s="75" t="e">
        <f t="shared" ref="A17:A25" si="1">+A16+1</f>
        <v>#REF!</v>
      </c>
      <c r="B17" s="296"/>
      <c r="C17" s="86" t="s">
        <v>125</v>
      </c>
      <c r="D17" s="151">
        <v>1</v>
      </c>
      <c r="E17" s="69">
        <v>1</v>
      </c>
      <c r="F17" s="69">
        <v>1</v>
      </c>
      <c r="G17" s="69">
        <v>1</v>
      </c>
      <c r="H17" s="69">
        <v>1</v>
      </c>
      <c r="I17" s="69">
        <v>1</v>
      </c>
      <c r="J17" s="69">
        <v>1</v>
      </c>
      <c r="K17" s="69">
        <v>1</v>
      </c>
      <c r="L17" s="69">
        <v>1</v>
      </c>
      <c r="M17" s="69"/>
      <c r="N17" s="69"/>
      <c r="O17" s="69"/>
      <c r="P17" s="227">
        <v>0.01</v>
      </c>
      <c r="Q17" s="150"/>
      <c r="R17" s="311"/>
      <c r="S17" s="307"/>
    </row>
    <row r="18" spans="1:22" s="8" customFormat="1" ht="14.1" customHeight="1" outlineLevel="1" thickBot="1" x14ac:dyDescent="0.35">
      <c r="A18" s="75" t="e">
        <f t="shared" si="1"/>
        <v>#REF!</v>
      </c>
      <c r="B18" s="296"/>
      <c r="C18" s="86" t="s">
        <v>126</v>
      </c>
      <c r="D18" s="151">
        <v>1</v>
      </c>
      <c r="E18" s="69">
        <v>1</v>
      </c>
      <c r="F18" s="69">
        <v>1</v>
      </c>
      <c r="G18" s="69">
        <v>1</v>
      </c>
      <c r="H18" s="69">
        <v>1</v>
      </c>
      <c r="I18" s="69">
        <v>1</v>
      </c>
      <c r="J18" s="69">
        <v>1</v>
      </c>
      <c r="K18" s="69">
        <v>1</v>
      </c>
      <c r="L18" s="69">
        <v>1</v>
      </c>
      <c r="M18" s="69"/>
      <c r="N18" s="69"/>
      <c r="O18" s="69"/>
      <c r="P18" s="227">
        <v>0.01</v>
      </c>
      <c r="R18" s="311"/>
      <c r="S18" s="307"/>
    </row>
    <row r="19" spans="1:22" s="8" customFormat="1" ht="14.1" customHeight="1" outlineLevel="1" thickBot="1" x14ac:dyDescent="0.35">
      <c r="A19" s="75" t="e">
        <f t="shared" si="1"/>
        <v>#REF!</v>
      </c>
      <c r="B19" s="296"/>
      <c r="C19" s="86" t="s">
        <v>127</v>
      </c>
      <c r="D19" s="151">
        <v>1</v>
      </c>
      <c r="E19" s="69">
        <v>1</v>
      </c>
      <c r="F19" s="69">
        <v>1</v>
      </c>
      <c r="G19" s="69">
        <v>2</v>
      </c>
      <c r="H19" s="69">
        <v>2</v>
      </c>
      <c r="I19" s="69">
        <v>1</v>
      </c>
      <c r="J19" s="69">
        <v>2</v>
      </c>
      <c r="K19" s="69">
        <v>2</v>
      </c>
      <c r="L19" s="69">
        <v>1</v>
      </c>
      <c r="M19" s="69"/>
      <c r="N19" s="69"/>
      <c r="O19" s="69"/>
      <c r="P19" s="227">
        <v>0.01</v>
      </c>
      <c r="Q19" s="32"/>
      <c r="R19" s="311"/>
      <c r="S19" s="307"/>
    </row>
    <row r="20" spans="1:22" s="8" customFormat="1" ht="14.1" customHeight="1" outlineLevel="1" thickBot="1" x14ac:dyDescent="0.35">
      <c r="A20" s="75" t="e">
        <f t="shared" si="1"/>
        <v>#REF!</v>
      </c>
      <c r="B20" s="296"/>
      <c r="C20" s="86" t="s">
        <v>128</v>
      </c>
      <c r="D20" s="151">
        <v>1</v>
      </c>
      <c r="E20" s="69">
        <v>1</v>
      </c>
      <c r="F20" s="69">
        <v>1</v>
      </c>
      <c r="G20" s="69">
        <v>1</v>
      </c>
      <c r="H20" s="69">
        <v>1</v>
      </c>
      <c r="I20" s="69">
        <v>1</v>
      </c>
      <c r="J20" s="69">
        <v>1</v>
      </c>
      <c r="K20" s="69">
        <v>1</v>
      </c>
      <c r="L20" s="69">
        <v>1</v>
      </c>
      <c r="M20" s="69">
        <v>1</v>
      </c>
      <c r="N20" s="69">
        <v>1</v>
      </c>
      <c r="O20" s="69">
        <v>1</v>
      </c>
      <c r="P20" s="227">
        <v>0.01</v>
      </c>
      <c r="Q20" s="65">
        <v>0.1</v>
      </c>
      <c r="R20" s="311"/>
      <c r="S20" s="307"/>
    </row>
    <row r="21" spans="1:22" s="8" customFormat="1" ht="14.1" customHeight="1" outlineLevel="1" thickBot="1" x14ac:dyDescent="0.35">
      <c r="A21" s="75" t="e">
        <f t="shared" si="1"/>
        <v>#REF!</v>
      </c>
      <c r="B21" s="296"/>
      <c r="C21" s="86" t="s">
        <v>129</v>
      </c>
      <c r="D21" s="151">
        <v>1</v>
      </c>
      <c r="E21" s="69">
        <v>1</v>
      </c>
      <c r="F21" s="69">
        <v>1</v>
      </c>
      <c r="G21" s="69">
        <v>1</v>
      </c>
      <c r="H21" s="69"/>
      <c r="I21" s="69">
        <v>1</v>
      </c>
      <c r="J21" s="77">
        <v>2</v>
      </c>
      <c r="K21" s="69">
        <v>1</v>
      </c>
      <c r="L21" s="69">
        <v>1</v>
      </c>
      <c r="M21" s="69"/>
      <c r="N21" s="69"/>
      <c r="O21" s="69"/>
      <c r="P21" s="227">
        <v>0.01</v>
      </c>
      <c r="Q21" s="32"/>
      <c r="R21" s="311"/>
      <c r="S21" s="307"/>
    </row>
    <row r="22" spans="1:22" s="8" customFormat="1" ht="14.1" customHeight="1" outlineLevel="1" thickBot="1" x14ac:dyDescent="0.35">
      <c r="A22" s="75" t="e">
        <f t="shared" si="1"/>
        <v>#REF!</v>
      </c>
      <c r="B22" s="296"/>
      <c r="C22" s="86" t="s">
        <v>130</v>
      </c>
      <c r="D22" s="151">
        <v>1</v>
      </c>
      <c r="E22" s="69">
        <v>1</v>
      </c>
      <c r="F22" s="69">
        <v>1</v>
      </c>
      <c r="G22" s="69">
        <v>1</v>
      </c>
      <c r="H22" s="69"/>
      <c r="I22" s="69">
        <v>1</v>
      </c>
      <c r="J22" s="77">
        <v>2</v>
      </c>
      <c r="K22" s="69">
        <v>1</v>
      </c>
      <c r="L22" s="69">
        <v>1</v>
      </c>
      <c r="M22" s="69"/>
      <c r="N22" s="69"/>
      <c r="O22" s="69"/>
      <c r="P22" s="227">
        <v>0.01</v>
      </c>
      <c r="Q22" s="32"/>
      <c r="R22" s="311"/>
      <c r="S22" s="307"/>
    </row>
    <row r="23" spans="1:22" s="8" customFormat="1" ht="14.1" customHeight="1" outlineLevel="1" thickBot="1" x14ac:dyDescent="0.35">
      <c r="A23" s="76"/>
      <c r="B23" s="296"/>
      <c r="C23" s="86" t="s">
        <v>136</v>
      </c>
      <c r="D23" s="151">
        <v>1</v>
      </c>
      <c r="E23" s="69">
        <v>1</v>
      </c>
      <c r="F23" s="69">
        <v>1</v>
      </c>
      <c r="G23" s="69">
        <v>1</v>
      </c>
      <c r="H23" s="69">
        <v>1</v>
      </c>
      <c r="I23" s="77">
        <v>2</v>
      </c>
      <c r="J23" s="77">
        <v>2</v>
      </c>
      <c r="K23" s="69">
        <v>1</v>
      </c>
      <c r="L23" s="69">
        <v>1</v>
      </c>
      <c r="M23" s="69"/>
      <c r="N23" s="69"/>
      <c r="O23" s="69"/>
      <c r="P23" s="227">
        <v>0.01</v>
      </c>
      <c r="Q23" s="32"/>
      <c r="R23" s="311"/>
      <c r="S23" s="307"/>
    </row>
    <row r="24" spans="1:22" s="8" customFormat="1" ht="14.1" customHeight="1" outlineLevel="1" thickBot="1" x14ac:dyDescent="0.35">
      <c r="A24" s="75"/>
      <c r="B24" s="296"/>
      <c r="C24" s="87" t="s">
        <v>138</v>
      </c>
      <c r="D24" s="151">
        <v>1</v>
      </c>
      <c r="E24" s="69">
        <v>1</v>
      </c>
      <c r="F24" s="69">
        <v>1</v>
      </c>
      <c r="G24" s="69">
        <v>1</v>
      </c>
      <c r="H24" s="69">
        <v>1</v>
      </c>
      <c r="I24" s="77">
        <v>2</v>
      </c>
      <c r="J24" s="77">
        <v>2</v>
      </c>
      <c r="K24" s="69">
        <v>1</v>
      </c>
      <c r="L24" s="69">
        <v>1</v>
      </c>
      <c r="M24" s="69"/>
      <c r="N24" s="69"/>
      <c r="O24" s="69"/>
      <c r="P24" s="227">
        <v>0.01</v>
      </c>
      <c r="Q24" s="32"/>
      <c r="R24" s="311"/>
      <c r="S24" s="307"/>
    </row>
    <row r="25" spans="1:22" s="8" customFormat="1" ht="14.1" customHeight="1" outlineLevel="1" thickBot="1" x14ac:dyDescent="0.35">
      <c r="A25" s="75">
        <f t="shared" si="1"/>
        <v>1</v>
      </c>
      <c r="B25" s="295"/>
      <c r="C25" s="88" t="s">
        <v>139</v>
      </c>
      <c r="D25" s="171">
        <v>1</v>
      </c>
      <c r="E25" s="101">
        <v>1</v>
      </c>
      <c r="F25" s="101">
        <v>1</v>
      </c>
      <c r="G25" s="101">
        <v>1</v>
      </c>
      <c r="H25" s="101">
        <v>1</v>
      </c>
      <c r="I25" s="101">
        <v>1</v>
      </c>
      <c r="J25" s="101">
        <v>1</v>
      </c>
      <c r="K25" s="101">
        <v>1</v>
      </c>
      <c r="L25" s="101">
        <v>1</v>
      </c>
      <c r="M25" s="101">
        <v>1</v>
      </c>
      <c r="N25" s="101">
        <v>1</v>
      </c>
      <c r="O25" s="101">
        <v>1</v>
      </c>
      <c r="P25" s="227">
        <v>0.01</v>
      </c>
      <c r="Q25" s="32"/>
      <c r="R25" s="311"/>
      <c r="S25" s="307"/>
    </row>
    <row r="26" spans="1:22" s="8" customFormat="1" ht="14.1" customHeight="1" outlineLevel="1" x14ac:dyDescent="0.3">
      <c r="A26" s="11" t="e">
        <f>+#REF!+1</f>
        <v>#REF!</v>
      </c>
      <c r="B26" s="297" t="s">
        <v>169</v>
      </c>
      <c r="C26" s="79" t="s">
        <v>170</v>
      </c>
      <c r="D26" s="164">
        <v>1</v>
      </c>
      <c r="E26" s="157">
        <v>1</v>
      </c>
      <c r="F26" s="157">
        <v>1</v>
      </c>
      <c r="G26" s="157">
        <v>1</v>
      </c>
      <c r="H26" s="165">
        <v>2</v>
      </c>
      <c r="I26" s="157">
        <v>1</v>
      </c>
      <c r="J26" s="157">
        <v>1</v>
      </c>
      <c r="K26" s="165">
        <v>2</v>
      </c>
      <c r="L26" s="157"/>
      <c r="M26" s="157"/>
      <c r="N26" s="157"/>
      <c r="O26" s="157"/>
      <c r="P26" s="238">
        <v>1.4E-2</v>
      </c>
      <c r="Q26" s="65">
        <v>7.0000000000000007E-2</v>
      </c>
      <c r="R26" s="304">
        <f>COUNTIF(D26:K30,"1")/(COUNTIF(D26:K30,"1")+COUNTIF(D26:K30,"0"))*Q26</f>
        <v>7.0000000000000007E-2</v>
      </c>
      <c r="S26" s="305"/>
    </row>
    <row r="27" spans="1:22" s="8" customFormat="1" ht="14.1" customHeight="1" outlineLevel="1" x14ac:dyDescent="0.3">
      <c r="A27" s="11" t="e">
        <f t="shared" ref="A27:A29" si="2">+A26+1</f>
        <v>#REF!</v>
      </c>
      <c r="B27" s="298"/>
      <c r="C27" s="81" t="s">
        <v>171</v>
      </c>
      <c r="D27" s="160">
        <v>1</v>
      </c>
      <c r="E27" s="69">
        <v>1</v>
      </c>
      <c r="F27" s="69">
        <v>1</v>
      </c>
      <c r="G27" s="69">
        <v>1</v>
      </c>
      <c r="H27" s="69">
        <v>1</v>
      </c>
      <c r="I27" s="69">
        <v>2</v>
      </c>
      <c r="J27" s="69">
        <v>1</v>
      </c>
      <c r="K27" s="40">
        <v>2</v>
      </c>
      <c r="L27" s="69"/>
      <c r="M27" s="69"/>
      <c r="N27" s="69"/>
      <c r="O27" s="69"/>
      <c r="P27" s="238">
        <v>1.4E-2</v>
      </c>
      <c r="Q27" s="62"/>
      <c r="R27" s="306"/>
      <c r="S27" s="307"/>
    </row>
    <row r="28" spans="1:22" s="8" customFormat="1" ht="14.1" customHeight="1" outlineLevel="1" x14ac:dyDescent="0.3">
      <c r="A28" s="11" t="e">
        <f t="shared" si="2"/>
        <v>#REF!</v>
      </c>
      <c r="B28" s="298"/>
      <c r="C28" s="81" t="s">
        <v>172</v>
      </c>
      <c r="D28" s="160">
        <v>1</v>
      </c>
      <c r="E28" s="69">
        <v>1</v>
      </c>
      <c r="F28" s="69">
        <v>1</v>
      </c>
      <c r="G28" s="69">
        <v>1</v>
      </c>
      <c r="H28" s="69">
        <v>2</v>
      </c>
      <c r="I28" s="69">
        <v>1</v>
      </c>
      <c r="J28" s="69">
        <v>1</v>
      </c>
      <c r="K28" s="40">
        <v>2</v>
      </c>
      <c r="L28" s="69"/>
      <c r="M28" s="69"/>
      <c r="N28" s="69"/>
      <c r="O28" s="69"/>
      <c r="P28" s="238">
        <v>1.4E-2</v>
      </c>
      <c r="Q28" s="62"/>
      <c r="R28" s="306"/>
      <c r="S28" s="307"/>
      <c r="V28" s="57"/>
    </row>
    <row r="29" spans="1:22" s="8" customFormat="1" ht="14.1" customHeight="1" outlineLevel="1" x14ac:dyDescent="0.3">
      <c r="A29" s="11" t="e">
        <f t="shared" si="2"/>
        <v>#REF!</v>
      </c>
      <c r="B29" s="298"/>
      <c r="C29" s="81" t="s">
        <v>173</v>
      </c>
      <c r="D29" s="160">
        <v>2</v>
      </c>
      <c r="E29" s="69">
        <v>2</v>
      </c>
      <c r="F29" s="69">
        <v>1</v>
      </c>
      <c r="G29" s="69">
        <v>1</v>
      </c>
      <c r="H29" s="69">
        <v>1</v>
      </c>
      <c r="I29" s="69">
        <v>1</v>
      </c>
      <c r="J29" s="69">
        <v>1</v>
      </c>
      <c r="K29" s="69">
        <v>1</v>
      </c>
      <c r="L29" s="69"/>
      <c r="M29" s="69"/>
      <c r="N29" s="69"/>
      <c r="O29" s="69"/>
      <c r="P29" s="238">
        <v>1.4E-2</v>
      </c>
      <c r="Q29" s="62"/>
      <c r="R29" s="306"/>
      <c r="S29" s="307"/>
      <c r="T29" s="8">
        <f>7/5</f>
        <v>1.4</v>
      </c>
    </row>
    <row r="30" spans="1:22" s="8" customFormat="1" ht="14.1" customHeight="1" outlineLevel="1" thickBot="1" x14ac:dyDescent="0.35">
      <c r="A30" s="11"/>
      <c r="B30" s="299"/>
      <c r="C30" s="80" t="s">
        <v>176</v>
      </c>
      <c r="D30" s="161">
        <v>2</v>
      </c>
      <c r="E30" s="162">
        <v>2</v>
      </c>
      <c r="F30" s="162">
        <v>1</v>
      </c>
      <c r="G30" s="162">
        <v>1</v>
      </c>
      <c r="H30" s="162">
        <v>2</v>
      </c>
      <c r="I30" s="162">
        <v>1</v>
      </c>
      <c r="J30" s="162">
        <v>2</v>
      </c>
      <c r="K30" s="162">
        <v>2</v>
      </c>
      <c r="L30" s="162"/>
      <c r="M30" s="162"/>
      <c r="N30" s="162"/>
      <c r="O30" s="162"/>
      <c r="P30" s="238">
        <v>1.4E-2</v>
      </c>
      <c r="Q30" s="62"/>
      <c r="R30" s="308"/>
      <c r="S30" s="309"/>
    </row>
    <row r="31" spans="1:22" s="8" customFormat="1" ht="14.1" customHeight="1" outlineLevel="1" x14ac:dyDescent="0.3">
      <c r="A31" s="11" t="e">
        <f>+#REF!+1</f>
        <v>#REF!</v>
      </c>
      <c r="B31" s="297" t="s">
        <v>177</v>
      </c>
      <c r="C31" s="79" t="s">
        <v>178</v>
      </c>
      <c r="D31" s="164">
        <v>2</v>
      </c>
      <c r="E31" s="157">
        <v>2</v>
      </c>
      <c r="F31" s="157">
        <v>2</v>
      </c>
      <c r="G31" s="157">
        <v>2</v>
      </c>
      <c r="H31" s="157">
        <v>2</v>
      </c>
      <c r="I31" s="157">
        <v>2</v>
      </c>
      <c r="J31" s="157">
        <v>2</v>
      </c>
      <c r="K31" s="157">
        <v>2</v>
      </c>
      <c r="L31" s="157"/>
      <c r="M31" s="157"/>
      <c r="N31" s="157"/>
      <c r="O31" s="157"/>
      <c r="P31" s="238">
        <v>6.6600000000000001E-3</v>
      </c>
      <c r="Q31" s="65">
        <v>0.02</v>
      </c>
      <c r="R31" s="304">
        <f>COUNTIF(D31:K33,"1")/(COUNTIF(D31:K33,"1")+COUNTIF(D31:K33,"0"))*Q31</f>
        <v>0.02</v>
      </c>
      <c r="S31" s="305"/>
      <c r="V31" s="57"/>
    </row>
    <row r="32" spans="1:22" s="8" customFormat="1" ht="15" customHeight="1" outlineLevel="1" x14ac:dyDescent="0.3">
      <c r="A32" s="11" t="e">
        <f>+A31+1</f>
        <v>#REF!</v>
      </c>
      <c r="B32" s="298"/>
      <c r="C32" s="81" t="s">
        <v>179</v>
      </c>
      <c r="D32" s="160">
        <v>2</v>
      </c>
      <c r="E32" s="69">
        <v>1</v>
      </c>
      <c r="F32" s="69">
        <v>2</v>
      </c>
      <c r="G32" s="69">
        <v>2</v>
      </c>
      <c r="H32" s="69">
        <v>2</v>
      </c>
      <c r="I32" s="69">
        <v>2</v>
      </c>
      <c r="J32" s="69">
        <v>2</v>
      </c>
      <c r="K32" s="69">
        <v>2</v>
      </c>
      <c r="L32" s="69"/>
      <c r="M32" s="69"/>
      <c r="N32" s="69"/>
      <c r="O32" s="69"/>
      <c r="P32" s="238">
        <v>6.6600000000000001E-3</v>
      </c>
      <c r="R32" s="306"/>
      <c r="S32" s="307"/>
    </row>
    <row r="33" spans="1:22" s="8" customFormat="1" ht="23.25" customHeight="1" outlineLevel="1" thickBot="1" x14ac:dyDescent="0.35">
      <c r="A33" s="11" t="e">
        <f>+A32+1</f>
        <v>#REF!</v>
      </c>
      <c r="B33" s="298"/>
      <c r="C33" s="82" t="s">
        <v>180</v>
      </c>
      <c r="D33" s="171">
        <v>1</v>
      </c>
      <c r="E33" s="175">
        <v>1</v>
      </c>
      <c r="F33" s="175">
        <v>1</v>
      </c>
      <c r="G33" s="175">
        <v>1</v>
      </c>
      <c r="H33" s="175">
        <v>1</v>
      </c>
      <c r="I33" s="175">
        <v>1</v>
      </c>
      <c r="J33" s="175">
        <v>1</v>
      </c>
      <c r="K33" s="175">
        <v>1</v>
      </c>
      <c r="L33" s="175">
        <v>0</v>
      </c>
      <c r="M33" s="175"/>
      <c r="N33" s="175"/>
      <c r="O33" s="175"/>
      <c r="P33" s="238">
        <v>6.6600000000000001E-3</v>
      </c>
      <c r="Q33" s="32"/>
      <c r="R33" s="308"/>
      <c r="S33" s="309"/>
    </row>
    <row r="34" spans="1:22" s="8" customFormat="1" ht="14.1" customHeight="1" outlineLevel="1" thickBot="1" x14ac:dyDescent="0.35">
      <c r="A34" s="75" t="e">
        <f>+#REF!+1</f>
        <v>#REF!</v>
      </c>
      <c r="B34" s="294" t="s">
        <v>181</v>
      </c>
      <c r="C34" s="85" t="s">
        <v>182</v>
      </c>
      <c r="D34" s="164">
        <v>1</v>
      </c>
      <c r="E34" s="157">
        <v>1</v>
      </c>
      <c r="F34" s="157">
        <v>1</v>
      </c>
      <c r="G34" s="157">
        <v>1</v>
      </c>
      <c r="H34" s="157">
        <v>0</v>
      </c>
      <c r="I34" s="157">
        <v>1</v>
      </c>
      <c r="J34" s="157">
        <v>1</v>
      </c>
      <c r="K34" s="157">
        <v>1</v>
      </c>
      <c r="L34" s="157">
        <v>1</v>
      </c>
      <c r="M34" s="157"/>
      <c r="N34" s="157"/>
      <c r="O34" s="157"/>
      <c r="P34" s="236">
        <v>0.01</v>
      </c>
      <c r="Q34" s="234">
        <v>0.05</v>
      </c>
      <c r="R34" s="310">
        <f>COUNTIF(D34:K38,"1")/(COUNTIF(D34:K38,"1")+COUNTIF(D34:K38,"0"))*Q34</f>
        <v>4.6875E-2</v>
      </c>
      <c r="S34" s="310"/>
    </row>
    <row r="35" spans="1:22" s="8" customFormat="1" ht="14.1" customHeight="1" outlineLevel="1" thickBot="1" x14ac:dyDescent="0.35">
      <c r="A35" s="75" t="e">
        <f>+A34+1</f>
        <v>#REF!</v>
      </c>
      <c r="B35" s="296"/>
      <c r="C35" s="86" t="s">
        <v>183</v>
      </c>
      <c r="D35" s="160">
        <v>1</v>
      </c>
      <c r="E35" s="69">
        <v>1</v>
      </c>
      <c r="F35" s="69">
        <v>1</v>
      </c>
      <c r="G35" s="69">
        <v>1</v>
      </c>
      <c r="H35" s="69">
        <v>0</v>
      </c>
      <c r="I35" s="69">
        <v>1</v>
      </c>
      <c r="J35" s="69">
        <v>1</v>
      </c>
      <c r="K35" s="69">
        <v>1</v>
      </c>
      <c r="L35" s="69">
        <v>1</v>
      </c>
      <c r="M35" s="69"/>
      <c r="N35" s="69"/>
      <c r="O35" s="69"/>
      <c r="P35" s="236">
        <v>0.01</v>
      </c>
      <c r="Q35" s="235"/>
      <c r="R35" s="311"/>
      <c r="S35" s="311"/>
    </row>
    <row r="36" spans="1:22" s="8" customFormat="1" ht="14.1" customHeight="1" outlineLevel="1" thickBot="1" x14ac:dyDescent="0.35">
      <c r="A36" s="75" t="e">
        <f>+A35+1</f>
        <v>#REF!</v>
      </c>
      <c r="B36" s="296"/>
      <c r="C36" s="86" t="s">
        <v>184</v>
      </c>
      <c r="D36" s="160">
        <v>1</v>
      </c>
      <c r="E36" s="69">
        <v>1</v>
      </c>
      <c r="F36" s="69">
        <v>1</v>
      </c>
      <c r="G36" s="69">
        <v>1</v>
      </c>
      <c r="H36" s="69">
        <v>1</v>
      </c>
      <c r="I36" s="69">
        <v>1</v>
      </c>
      <c r="J36" s="69">
        <v>1</v>
      </c>
      <c r="K36" s="69">
        <v>1</v>
      </c>
      <c r="L36" s="69">
        <v>1</v>
      </c>
      <c r="M36" s="69">
        <v>2</v>
      </c>
      <c r="N36" s="69"/>
      <c r="O36" s="69"/>
      <c r="P36" s="236">
        <v>0.01</v>
      </c>
      <c r="Q36" s="235"/>
      <c r="R36" s="311"/>
      <c r="S36" s="311"/>
      <c r="V36" s="57"/>
    </row>
    <row r="37" spans="1:22" s="8" customFormat="1" ht="14.25" customHeight="1" outlineLevel="1" x14ac:dyDescent="0.3">
      <c r="A37" s="75" t="e">
        <f>+A36+1</f>
        <v>#REF!</v>
      </c>
      <c r="B37" s="296"/>
      <c r="C37" s="86" t="s">
        <v>185</v>
      </c>
      <c r="D37" s="160"/>
      <c r="E37" s="40"/>
      <c r="F37" s="40"/>
      <c r="G37" s="40"/>
      <c r="H37" s="40"/>
      <c r="I37" s="40"/>
      <c r="J37" s="40"/>
      <c r="K37" s="40"/>
      <c r="L37" s="69"/>
      <c r="M37" s="69"/>
      <c r="N37" s="69"/>
      <c r="O37" s="69"/>
      <c r="P37" s="236">
        <v>0.01</v>
      </c>
      <c r="Q37" s="235"/>
      <c r="R37" s="311"/>
      <c r="S37" s="311"/>
    </row>
    <row r="38" spans="1:22" s="8" customFormat="1" ht="14.1" customHeight="1" outlineLevel="1" thickBot="1" x14ac:dyDescent="0.35">
      <c r="A38" s="75"/>
      <c r="B38" s="295"/>
      <c r="C38" s="89" t="s">
        <v>253</v>
      </c>
      <c r="D38" s="171">
        <v>1</v>
      </c>
      <c r="E38" s="175">
        <v>1</v>
      </c>
      <c r="F38" s="175">
        <v>1</v>
      </c>
      <c r="G38" s="175">
        <v>1</v>
      </c>
      <c r="H38" s="175">
        <v>1</v>
      </c>
      <c r="I38" s="175">
        <v>1</v>
      </c>
      <c r="J38" s="175">
        <v>1</v>
      </c>
      <c r="K38" s="175">
        <v>1</v>
      </c>
      <c r="L38" s="175">
        <v>0</v>
      </c>
      <c r="M38" s="175"/>
      <c r="N38" s="175"/>
      <c r="O38" s="175"/>
      <c r="P38" s="226">
        <v>0.01</v>
      </c>
      <c r="Q38" s="239"/>
      <c r="R38" s="311"/>
      <c r="S38" s="311"/>
    </row>
    <row r="39" spans="1:22" s="8" customFormat="1" ht="14.1" customHeight="1" outlineLevel="1" thickBot="1" x14ac:dyDescent="0.35">
      <c r="A39" s="75" t="e">
        <f>+#REF!+1</f>
        <v>#REF!</v>
      </c>
      <c r="B39" s="294" t="s">
        <v>194</v>
      </c>
      <c r="C39" s="85" t="s">
        <v>195</v>
      </c>
      <c r="D39" s="164">
        <v>0</v>
      </c>
      <c r="E39" s="165">
        <v>1</v>
      </c>
      <c r="F39" s="165">
        <v>1</v>
      </c>
      <c r="G39" s="165">
        <v>1</v>
      </c>
      <c r="H39" s="157">
        <v>0</v>
      </c>
      <c r="I39" s="157">
        <v>0</v>
      </c>
      <c r="J39" s="157">
        <v>0</v>
      </c>
      <c r="K39" s="157">
        <v>1</v>
      </c>
      <c r="L39" s="157">
        <v>1</v>
      </c>
      <c r="M39" s="157"/>
      <c r="N39" s="157"/>
      <c r="O39" s="157"/>
      <c r="P39" s="240">
        <v>8.7500000000000008E-3</v>
      </c>
      <c r="Q39" s="208"/>
      <c r="R39" s="315">
        <f>COUNTIF(D39:K46,"1")/(COUNTIF(D39:K46,"1")+COUNTIF(D39:K46,"0"))*Q40</f>
        <v>4.7962962962962971E-2</v>
      </c>
      <c r="S39" s="316"/>
    </row>
    <row r="40" spans="1:22" s="8" customFormat="1" ht="14.1" customHeight="1" outlineLevel="1" thickBot="1" x14ac:dyDescent="0.35">
      <c r="A40" s="75" t="e">
        <f t="shared" ref="A40:A46" si="3">+A39+1</f>
        <v>#REF!</v>
      </c>
      <c r="B40" s="296"/>
      <c r="C40" s="86" t="s">
        <v>196</v>
      </c>
      <c r="D40" s="160">
        <v>1</v>
      </c>
      <c r="E40" s="40">
        <v>1</v>
      </c>
      <c r="F40" s="40">
        <v>1</v>
      </c>
      <c r="G40" s="40">
        <v>1</v>
      </c>
      <c r="H40" s="69">
        <v>1</v>
      </c>
      <c r="I40" s="69">
        <v>1</v>
      </c>
      <c r="J40" s="69">
        <v>1</v>
      </c>
      <c r="K40" s="69">
        <v>1</v>
      </c>
      <c r="L40" s="69">
        <v>1</v>
      </c>
      <c r="M40" s="69"/>
      <c r="N40" s="69"/>
      <c r="O40" s="69"/>
      <c r="P40" s="240">
        <v>8.7500000000000008E-3</v>
      </c>
      <c r="Q40" s="65">
        <v>7.0000000000000007E-2</v>
      </c>
      <c r="R40" s="306"/>
      <c r="S40" s="317"/>
      <c r="U40" s="8">
        <f>7/8</f>
        <v>0.875</v>
      </c>
    </row>
    <row r="41" spans="1:22" s="8" customFormat="1" ht="30" customHeight="1" outlineLevel="1" thickBot="1" x14ac:dyDescent="0.35">
      <c r="A41" s="75" t="e">
        <f t="shared" si="3"/>
        <v>#REF!</v>
      </c>
      <c r="B41" s="296"/>
      <c r="C41" s="90" t="s">
        <v>197</v>
      </c>
      <c r="D41" s="160">
        <v>0</v>
      </c>
      <c r="E41" s="40">
        <v>0</v>
      </c>
      <c r="F41" s="40">
        <v>0</v>
      </c>
      <c r="G41" s="40">
        <v>0</v>
      </c>
      <c r="H41" s="69">
        <v>1</v>
      </c>
      <c r="I41" s="69">
        <v>1</v>
      </c>
      <c r="J41" s="69">
        <v>1</v>
      </c>
      <c r="K41" s="69">
        <v>1</v>
      </c>
      <c r="L41" s="69">
        <v>1</v>
      </c>
      <c r="M41" s="69"/>
      <c r="N41" s="69"/>
      <c r="O41" s="69"/>
      <c r="P41" s="240">
        <v>8.7500000000000008E-3</v>
      </c>
      <c r="Q41" s="32"/>
      <c r="R41" s="306"/>
      <c r="S41" s="317"/>
    </row>
    <row r="42" spans="1:22" s="8" customFormat="1" ht="27.75" customHeight="1" outlineLevel="1" thickBot="1" x14ac:dyDescent="0.35">
      <c r="A42" s="75" t="e">
        <f t="shared" si="3"/>
        <v>#REF!</v>
      </c>
      <c r="B42" s="296"/>
      <c r="C42" s="90" t="s">
        <v>198</v>
      </c>
      <c r="D42" s="160">
        <v>1</v>
      </c>
      <c r="E42" s="69">
        <v>1</v>
      </c>
      <c r="F42" s="69">
        <v>1</v>
      </c>
      <c r="G42" s="69">
        <v>1</v>
      </c>
      <c r="H42" s="69">
        <v>1</v>
      </c>
      <c r="I42" s="69">
        <v>1</v>
      </c>
      <c r="J42" s="69">
        <v>1</v>
      </c>
      <c r="K42" s="69">
        <v>0</v>
      </c>
      <c r="L42" s="69">
        <v>0</v>
      </c>
      <c r="M42" s="69"/>
      <c r="N42" s="69"/>
      <c r="O42" s="69"/>
      <c r="P42" s="240">
        <v>8.7500000000000008E-3</v>
      </c>
      <c r="R42" s="306"/>
      <c r="S42" s="317"/>
      <c r="V42" s="57"/>
    </row>
    <row r="43" spans="1:22" s="8" customFormat="1" ht="30" customHeight="1" outlineLevel="1" thickBot="1" x14ac:dyDescent="0.35">
      <c r="A43" s="75" t="e">
        <f t="shared" si="3"/>
        <v>#REF!</v>
      </c>
      <c r="B43" s="296"/>
      <c r="C43" s="90" t="s">
        <v>199</v>
      </c>
      <c r="D43" s="160">
        <v>1</v>
      </c>
      <c r="E43" s="69">
        <v>1</v>
      </c>
      <c r="F43" s="69">
        <v>1</v>
      </c>
      <c r="G43" s="69">
        <v>1</v>
      </c>
      <c r="H43" s="69">
        <v>0</v>
      </c>
      <c r="I43" s="69">
        <v>0</v>
      </c>
      <c r="J43" s="69">
        <v>0</v>
      </c>
      <c r="K43" s="69">
        <v>1</v>
      </c>
      <c r="L43" s="69">
        <v>1</v>
      </c>
      <c r="M43" s="69"/>
      <c r="N43" s="69"/>
      <c r="O43" s="69"/>
      <c r="P43" s="240">
        <v>8.7500000000000008E-3</v>
      </c>
      <c r="Q43" s="32"/>
      <c r="R43" s="306"/>
      <c r="S43" s="317"/>
    </row>
    <row r="44" spans="1:22" s="8" customFormat="1" ht="14.1" customHeight="1" outlineLevel="1" thickBot="1" x14ac:dyDescent="0.35">
      <c r="A44" s="75" t="e">
        <f t="shared" si="3"/>
        <v>#REF!</v>
      </c>
      <c r="B44" s="296"/>
      <c r="C44" s="86" t="s">
        <v>200</v>
      </c>
      <c r="D44" s="160">
        <v>0</v>
      </c>
      <c r="E44" s="69">
        <v>0</v>
      </c>
      <c r="F44" s="69">
        <v>0</v>
      </c>
      <c r="G44" s="69">
        <v>0</v>
      </c>
      <c r="H44" s="69">
        <v>1</v>
      </c>
      <c r="I44" s="69">
        <v>1</v>
      </c>
      <c r="J44" s="69">
        <v>0</v>
      </c>
      <c r="K44" s="69">
        <v>1</v>
      </c>
      <c r="L44" s="69">
        <v>1</v>
      </c>
      <c r="M44" s="69"/>
      <c r="N44" s="69"/>
      <c r="O44" s="69"/>
      <c r="P44" s="240">
        <v>8.7500000000000008E-3</v>
      </c>
      <c r="Q44" s="32"/>
      <c r="R44" s="306"/>
      <c r="S44" s="317"/>
    </row>
    <row r="45" spans="1:22" s="8" customFormat="1" ht="14.1" customHeight="1" outlineLevel="1" thickBot="1" x14ac:dyDescent="0.35">
      <c r="A45" s="75" t="e">
        <f t="shared" si="3"/>
        <v>#REF!</v>
      </c>
      <c r="B45" s="296"/>
      <c r="C45" s="86" t="s">
        <v>201</v>
      </c>
      <c r="D45" s="160">
        <v>1</v>
      </c>
      <c r="E45" s="69">
        <v>1</v>
      </c>
      <c r="F45" s="69">
        <v>2</v>
      </c>
      <c r="G45" s="69">
        <v>2</v>
      </c>
      <c r="H45" s="69">
        <v>2</v>
      </c>
      <c r="I45" s="69">
        <v>2</v>
      </c>
      <c r="J45" s="69">
        <v>2</v>
      </c>
      <c r="K45" s="69">
        <v>2</v>
      </c>
      <c r="L45" s="69">
        <v>1</v>
      </c>
      <c r="M45" s="69"/>
      <c r="N45" s="69"/>
      <c r="O45" s="69"/>
      <c r="P45" s="240">
        <v>8.7500000000000008E-3</v>
      </c>
      <c r="Q45" s="32"/>
      <c r="R45" s="306"/>
      <c r="S45" s="317"/>
    </row>
    <row r="46" spans="1:22" s="8" customFormat="1" ht="14.1" customHeight="1" outlineLevel="1" thickBot="1" x14ac:dyDescent="0.35">
      <c r="A46" s="75" t="e">
        <f t="shared" si="3"/>
        <v>#REF!</v>
      </c>
      <c r="B46" s="295"/>
      <c r="C46" s="89" t="s">
        <v>202</v>
      </c>
      <c r="D46" s="171">
        <v>1</v>
      </c>
      <c r="E46" s="175">
        <v>1</v>
      </c>
      <c r="F46" s="175">
        <v>1</v>
      </c>
      <c r="G46" s="175">
        <v>1</v>
      </c>
      <c r="H46" s="175">
        <v>2</v>
      </c>
      <c r="I46" s="175">
        <v>2</v>
      </c>
      <c r="J46" s="175">
        <v>2</v>
      </c>
      <c r="K46" s="175">
        <v>2</v>
      </c>
      <c r="L46" s="175">
        <v>1</v>
      </c>
      <c r="M46" s="175"/>
      <c r="N46" s="175"/>
      <c r="O46" s="175"/>
      <c r="P46" s="240">
        <v>8.7500000000000008E-3</v>
      </c>
      <c r="Q46" s="241"/>
      <c r="R46" s="306"/>
      <c r="S46" s="317"/>
    </row>
    <row r="47" spans="1:22" s="8" customFormat="1" ht="14.1" customHeight="1" outlineLevel="1" thickBot="1" x14ac:dyDescent="0.35">
      <c r="A47" s="75" t="e">
        <f>+#REF!+1</f>
        <v>#REF!</v>
      </c>
      <c r="B47" s="294" t="s">
        <v>203</v>
      </c>
      <c r="C47" s="85" t="s">
        <v>204</v>
      </c>
      <c r="D47" s="164">
        <v>2</v>
      </c>
      <c r="E47" s="157">
        <v>2</v>
      </c>
      <c r="F47" s="157">
        <v>1</v>
      </c>
      <c r="G47" s="157">
        <v>1</v>
      </c>
      <c r="H47" s="157">
        <v>1</v>
      </c>
      <c r="I47" s="157">
        <v>1</v>
      </c>
      <c r="J47" s="157">
        <v>1</v>
      </c>
      <c r="K47" s="157">
        <v>1</v>
      </c>
      <c r="L47" s="157"/>
      <c r="M47" s="157"/>
      <c r="N47" s="157"/>
      <c r="O47" s="157"/>
      <c r="P47" s="240">
        <v>1.4E-2</v>
      </c>
      <c r="Q47" s="208"/>
      <c r="R47" s="315">
        <f>COUNTIF(D47:K51,"1")/(COUNTIF(D47:K51,"1")+COUNTIF(D47:K51,"0"))*Q48</f>
        <v>7.0000000000000007E-2</v>
      </c>
      <c r="S47" s="316"/>
    </row>
    <row r="48" spans="1:22" s="8" customFormat="1" ht="13.5" customHeight="1" outlineLevel="1" thickBot="1" x14ac:dyDescent="0.35">
      <c r="A48" s="75" t="e">
        <f>+A47+1</f>
        <v>#REF!</v>
      </c>
      <c r="B48" s="296"/>
      <c r="C48" s="86" t="s">
        <v>205</v>
      </c>
      <c r="D48" s="160">
        <v>2</v>
      </c>
      <c r="E48" s="69">
        <v>2</v>
      </c>
      <c r="F48" s="69">
        <v>1</v>
      </c>
      <c r="G48" s="69">
        <v>1</v>
      </c>
      <c r="H48" s="69">
        <v>1</v>
      </c>
      <c r="I48" s="69">
        <v>1</v>
      </c>
      <c r="J48" s="69">
        <v>1</v>
      </c>
      <c r="K48" s="69">
        <v>1</v>
      </c>
      <c r="L48" s="69"/>
      <c r="M48" s="69"/>
      <c r="N48" s="69"/>
      <c r="O48" s="69"/>
      <c r="P48" s="240">
        <v>1.4E-2</v>
      </c>
      <c r="Q48" s="65">
        <v>7.0000000000000007E-2</v>
      </c>
      <c r="R48" s="306"/>
      <c r="S48" s="317"/>
      <c r="U48" s="8">
        <f>7/5</f>
        <v>1.4</v>
      </c>
    </row>
    <row r="49" spans="1:21" s="8" customFormat="1" ht="14.1" customHeight="1" outlineLevel="1" thickBot="1" x14ac:dyDescent="0.35">
      <c r="A49" s="75" t="e">
        <f t="shared" ref="A49:A51" si="4">+A48+1</f>
        <v>#REF!</v>
      </c>
      <c r="B49" s="296"/>
      <c r="C49" s="86" t="s">
        <v>206</v>
      </c>
      <c r="D49" s="160">
        <v>2</v>
      </c>
      <c r="E49" s="69">
        <v>2</v>
      </c>
      <c r="F49" s="69">
        <v>1</v>
      </c>
      <c r="G49" s="69">
        <v>1</v>
      </c>
      <c r="H49" s="69">
        <v>1</v>
      </c>
      <c r="I49" s="69">
        <v>1</v>
      </c>
      <c r="J49" s="69">
        <v>1</v>
      </c>
      <c r="K49" s="69">
        <v>1</v>
      </c>
      <c r="L49" s="69"/>
      <c r="M49" s="69"/>
      <c r="N49" s="69"/>
      <c r="O49" s="69"/>
      <c r="P49" s="240">
        <v>1.4E-2</v>
      </c>
      <c r="Q49" s="32"/>
      <c r="R49" s="306"/>
      <c r="S49" s="317"/>
    </row>
    <row r="50" spans="1:21" s="8" customFormat="1" ht="14.1" customHeight="1" outlineLevel="1" thickBot="1" x14ac:dyDescent="0.35">
      <c r="A50" s="75" t="e">
        <f t="shared" si="4"/>
        <v>#REF!</v>
      </c>
      <c r="B50" s="296"/>
      <c r="C50" s="86" t="s">
        <v>207</v>
      </c>
      <c r="D50" s="160">
        <v>1</v>
      </c>
      <c r="E50" s="69">
        <v>2</v>
      </c>
      <c r="F50" s="69">
        <v>2</v>
      </c>
      <c r="G50" s="69">
        <v>1</v>
      </c>
      <c r="H50" s="69">
        <v>2</v>
      </c>
      <c r="I50" s="69">
        <v>2</v>
      </c>
      <c r="J50" s="69">
        <v>2</v>
      </c>
      <c r="K50" s="69">
        <v>2</v>
      </c>
      <c r="L50" s="69"/>
      <c r="M50" s="69"/>
      <c r="N50" s="69"/>
      <c r="O50" s="69"/>
      <c r="P50" s="240">
        <v>1.4E-2</v>
      </c>
      <c r="Q50" s="32"/>
      <c r="R50" s="306"/>
      <c r="S50" s="317"/>
    </row>
    <row r="51" spans="1:21" s="8" customFormat="1" ht="13.5" customHeight="1" outlineLevel="1" thickBot="1" x14ac:dyDescent="0.35">
      <c r="A51" s="75" t="e">
        <f t="shared" si="4"/>
        <v>#REF!</v>
      </c>
      <c r="B51" s="296"/>
      <c r="C51" s="86" t="s">
        <v>208</v>
      </c>
      <c r="D51" s="171">
        <v>1</v>
      </c>
      <c r="E51" s="175">
        <v>2</v>
      </c>
      <c r="F51" s="175">
        <v>2</v>
      </c>
      <c r="G51" s="175">
        <v>1</v>
      </c>
      <c r="H51" s="175">
        <v>2</v>
      </c>
      <c r="I51" s="175">
        <v>2</v>
      </c>
      <c r="J51" s="175">
        <v>2</v>
      </c>
      <c r="K51" s="175">
        <v>2</v>
      </c>
      <c r="L51" s="175"/>
      <c r="M51" s="175"/>
      <c r="N51" s="175"/>
      <c r="O51" s="175"/>
      <c r="P51" s="240">
        <v>1.4E-2</v>
      </c>
      <c r="Q51" s="109"/>
      <c r="R51" s="318"/>
      <c r="S51" s="319"/>
    </row>
    <row r="52" spans="1:21" s="8" customFormat="1" ht="34.5" customHeight="1" outlineLevel="1" thickBot="1" x14ac:dyDescent="0.35">
      <c r="A52" s="75" t="e">
        <f>+#REF!+1</f>
        <v>#REF!</v>
      </c>
      <c r="B52" s="91" t="s">
        <v>210</v>
      </c>
      <c r="C52" s="92" t="s">
        <v>211</v>
      </c>
      <c r="D52" s="242">
        <v>1</v>
      </c>
      <c r="E52" s="243">
        <v>1</v>
      </c>
      <c r="F52" s="243">
        <v>1</v>
      </c>
      <c r="G52" s="243">
        <v>1</v>
      </c>
      <c r="H52" s="243">
        <v>1</v>
      </c>
      <c r="I52" s="243">
        <v>1</v>
      </c>
      <c r="J52" s="243">
        <v>1</v>
      </c>
      <c r="K52" s="243">
        <v>1</v>
      </c>
      <c r="L52" s="244">
        <v>0</v>
      </c>
      <c r="M52" s="244"/>
      <c r="N52" s="244"/>
      <c r="O52" s="244"/>
      <c r="P52" s="227">
        <v>0.05</v>
      </c>
      <c r="Q52" s="245">
        <v>0.05</v>
      </c>
      <c r="R52" s="314">
        <f>COUNTIF(D52:K52,"1")/(COUNTIF(D52:K52,"1")+COUNTIF(D52:K52,"0"))*Q52</f>
        <v>0.05</v>
      </c>
      <c r="S52" s="314"/>
    </row>
    <row r="53" spans="1:21" s="8" customFormat="1" ht="18.75" customHeight="1" outlineLevel="1" thickBot="1" x14ac:dyDescent="0.35">
      <c r="A53" s="75" t="e">
        <f>+#REF!+1</f>
        <v>#REF!</v>
      </c>
      <c r="B53" s="294" t="s">
        <v>224</v>
      </c>
      <c r="C53" s="85" t="s">
        <v>225</v>
      </c>
      <c r="D53" s="164">
        <v>1</v>
      </c>
      <c r="E53" s="165">
        <v>1</v>
      </c>
      <c r="F53" s="165">
        <v>1</v>
      </c>
      <c r="G53" s="165">
        <v>1</v>
      </c>
      <c r="H53" s="165">
        <v>1</v>
      </c>
      <c r="I53" s="165">
        <v>1</v>
      </c>
      <c r="J53" s="157">
        <v>1</v>
      </c>
      <c r="K53" s="169">
        <v>1</v>
      </c>
      <c r="L53" s="157">
        <v>0</v>
      </c>
      <c r="M53" s="157"/>
      <c r="N53" s="157"/>
      <c r="O53" s="157"/>
      <c r="P53" s="248">
        <v>2.3300000000000001E-2</v>
      </c>
      <c r="Q53" s="234">
        <v>7.0000000000000007E-2</v>
      </c>
      <c r="R53" s="310">
        <f>COUNTIF(D53:K55,"1")/(COUNTIF(D53:K55,"1")+COUNTIF(D53:K55,"0"))*Q53</f>
        <v>7.0000000000000007E-2</v>
      </c>
      <c r="S53" s="305"/>
    </row>
    <row r="54" spans="1:21" s="8" customFormat="1" ht="14.1" customHeight="1" outlineLevel="1" thickBot="1" x14ac:dyDescent="0.35">
      <c r="A54" s="75" t="e">
        <f>+A53+1</f>
        <v>#REF!</v>
      </c>
      <c r="B54" s="296"/>
      <c r="C54" s="86" t="s">
        <v>226</v>
      </c>
      <c r="D54" s="160">
        <v>1</v>
      </c>
      <c r="E54" s="40">
        <v>1</v>
      </c>
      <c r="F54" s="40">
        <v>1</v>
      </c>
      <c r="G54" s="40">
        <v>1</v>
      </c>
      <c r="H54" s="40">
        <v>1</v>
      </c>
      <c r="I54" s="40">
        <v>1</v>
      </c>
      <c r="J54" s="69">
        <v>1</v>
      </c>
      <c r="K54" s="69">
        <v>1</v>
      </c>
      <c r="L54" s="69">
        <v>0</v>
      </c>
      <c r="M54" s="69"/>
      <c r="N54" s="69"/>
      <c r="O54" s="69"/>
      <c r="P54" s="248">
        <v>2.3300000000000001E-2</v>
      </c>
      <c r="Q54" s="235"/>
      <c r="R54" s="311"/>
      <c r="S54" s="307"/>
      <c r="T54" s="57"/>
    </row>
    <row r="55" spans="1:21" s="8" customFormat="1" ht="14.1" customHeight="1" outlineLevel="1" thickBot="1" x14ac:dyDescent="0.35">
      <c r="A55" s="75" t="e">
        <f>+A54+1</f>
        <v>#REF!</v>
      </c>
      <c r="B55" s="295"/>
      <c r="C55" s="89" t="s">
        <v>227</v>
      </c>
      <c r="D55" s="171">
        <v>1</v>
      </c>
      <c r="E55" s="101">
        <v>1</v>
      </c>
      <c r="F55" s="101">
        <v>1</v>
      </c>
      <c r="G55" s="101">
        <v>1</v>
      </c>
      <c r="H55" s="101">
        <v>1</v>
      </c>
      <c r="I55" s="101">
        <v>1</v>
      </c>
      <c r="J55" s="175">
        <v>1</v>
      </c>
      <c r="K55" s="175">
        <v>1</v>
      </c>
      <c r="L55" s="175">
        <v>0</v>
      </c>
      <c r="M55" s="175"/>
      <c r="N55" s="175"/>
      <c r="O55" s="175"/>
      <c r="P55" s="240">
        <v>2.3300000000000001E-2</v>
      </c>
      <c r="Q55" s="239"/>
      <c r="R55" s="312"/>
      <c r="S55" s="309"/>
    </row>
    <row r="56" spans="1:21" s="8" customFormat="1" ht="14.1" customHeight="1" outlineLevel="1" x14ac:dyDescent="0.3">
      <c r="A56" s="75">
        <v>2</v>
      </c>
      <c r="B56" s="294" t="s">
        <v>228</v>
      </c>
      <c r="C56" s="85" t="s">
        <v>229</v>
      </c>
      <c r="D56" s="164">
        <v>2</v>
      </c>
      <c r="E56" s="157">
        <v>2</v>
      </c>
      <c r="F56" s="157">
        <v>1</v>
      </c>
      <c r="G56" s="157">
        <v>2</v>
      </c>
      <c r="H56" s="157">
        <v>2</v>
      </c>
      <c r="I56" s="157">
        <v>2</v>
      </c>
      <c r="J56" s="157">
        <v>2</v>
      </c>
      <c r="K56" s="157">
        <v>2</v>
      </c>
      <c r="L56" s="157">
        <v>1</v>
      </c>
      <c r="M56" s="157"/>
      <c r="N56" s="157"/>
      <c r="O56" s="157"/>
      <c r="P56" s="248">
        <v>3.5000000000000003E-2</v>
      </c>
      <c r="Q56" s="234">
        <v>7.0000000000000007E-2</v>
      </c>
      <c r="R56" s="310">
        <f>COUNTIF(D56:K57,"1")/(COUNTIF(D56:K57,"1")+COUNTIF(D56:K57,"0"))*Q56</f>
        <v>7.0000000000000007E-2</v>
      </c>
      <c r="S56" s="305"/>
    </row>
    <row r="57" spans="1:21" s="8" customFormat="1" ht="14.1" customHeight="1" outlineLevel="1" thickBot="1" x14ac:dyDescent="0.35">
      <c r="A57" s="75">
        <v>2</v>
      </c>
      <c r="B57" s="295"/>
      <c r="C57" s="89" t="s">
        <v>230</v>
      </c>
      <c r="D57" s="161">
        <v>2</v>
      </c>
      <c r="E57" s="162">
        <v>2</v>
      </c>
      <c r="F57" s="162">
        <v>2</v>
      </c>
      <c r="G57" s="162">
        <v>2</v>
      </c>
      <c r="H57" s="162">
        <v>2</v>
      </c>
      <c r="I57" s="162">
        <v>2</v>
      </c>
      <c r="J57" s="162">
        <v>2</v>
      </c>
      <c r="K57" s="162">
        <v>2</v>
      </c>
      <c r="L57" s="162">
        <v>1</v>
      </c>
      <c r="M57" s="162"/>
      <c r="N57" s="162"/>
      <c r="O57" s="162"/>
      <c r="P57" s="249">
        <v>3.5000000000000003E-2</v>
      </c>
      <c r="Q57" s="233"/>
      <c r="R57" s="312"/>
      <c r="S57" s="309"/>
    </row>
    <row r="58" spans="1:21" s="8" customFormat="1" ht="33" customHeight="1" outlineLevel="1" thickBot="1" x14ac:dyDescent="0.35">
      <c r="A58" s="75"/>
      <c r="B58" s="294" t="s">
        <v>231</v>
      </c>
      <c r="C58" s="93" t="s">
        <v>233</v>
      </c>
      <c r="D58" s="164">
        <v>1</v>
      </c>
      <c r="E58" s="157">
        <v>2</v>
      </c>
      <c r="F58" s="157">
        <v>0</v>
      </c>
      <c r="G58" s="157">
        <v>2</v>
      </c>
      <c r="H58" s="157">
        <v>2</v>
      </c>
      <c r="I58" s="157">
        <v>2</v>
      </c>
      <c r="J58" s="157">
        <v>2</v>
      </c>
      <c r="K58" s="157">
        <v>2</v>
      </c>
      <c r="L58" s="157">
        <v>0</v>
      </c>
      <c r="M58" s="157"/>
      <c r="N58" s="157"/>
      <c r="O58" s="157"/>
      <c r="P58" s="248">
        <v>5.0000000000000001E-3</v>
      </c>
      <c r="Q58" s="234">
        <v>0.01</v>
      </c>
      <c r="R58" s="310">
        <f>COUNTIF(D58:K59,"1")/(COUNTIF(D58:K59,"1")+COUNTIF(D58:K59,"0"))*Q58</f>
        <v>5.0000000000000001E-3</v>
      </c>
      <c r="S58" s="305"/>
    </row>
    <row r="59" spans="1:21" s="8" customFormat="1" ht="14.1" customHeight="1" outlineLevel="1" thickBot="1" x14ac:dyDescent="0.35">
      <c r="A59" s="75">
        <f>+A58+1</f>
        <v>1</v>
      </c>
      <c r="B59" s="295"/>
      <c r="C59" s="89" t="s">
        <v>234</v>
      </c>
      <c r="D59" s="147">
        <v>2</v>
      </c>
      <c r="E59" s="162">
        <v>2</v>
      </c>
      <c r="F59" s="162">
        <v>2</v>
      </c>
      <c r="G59" s="162">
        <v>2</v>
      </c>
      <c r="H59" s="162">
        <v>2</v>
      </c>
      <c r="I59" s="162">
        <v>2</v>
      </c>
      <c r="J59" s="162">
        <v>2</v>
      </c>
      <c r="K59" s="162">
        <v>2</v>
      </c>
      <c r="L59" s="162"/>
      <c r="M59" s="162"/>
      <c r="N59" s="162"/>
      <c r="O59" s="162"/>
      <c r="P59" s="248">
        <v>5.0000000000000001E-3</v>
      </c>
      <c r="Q59" s="233"/>
      <c r="R59" s="312"/>
      <c r="S59" s="309"/>
    </row>
    <row r="60" spans="1:21" s="8" customFormat="1" ht="14.1" customHeight="1" outlineLevel="1" thickBot="1" x14ac:dyDescent="0.35">
      <c r="A60" s="75" t="e">
        <f>+#REF!+1</f>
        <v>#REF!</v>
      </c>
      <c r="B60" s="294" t="s">
        <v>236</v>
      </c>
      <c r="C60" s="85" t="s">
        <v>237</v>
      </c>
      <c r="D60" s="144">
        <v>2</v>
      </c>
      <c r="E60" s="157">
        <v>2</v>
      </c>
      <c r="F60" s="157">
        <v>1</v>
      </c>
      <c r="G60" s="157">
        <v>2</v>
      </c>
      <c r="H60" s="157">
        <v>2</v>
      </c>
      <c r="I60" s="157">
        <v>2</v>
      </c>
      <c r="J60" s="157">
        <v>2</v>
      </c>
      <c r="K60" s="157">
        <v>2</v>
      </c>
      <c r="L60" s="157">
        <v>0</v>
      </c>
      <c r="M60" s="157"/>
      <c r="N60" s="157"/>
      <c r="O60" s="157"/>
      <c r="P60" s="248">
        <v>3.5000000000000003E-2</v>
      </c>
      <c r="Q60" s="234">
        <v>7.0000000000000007E-2</v>
      </c>
      <c r="R60" s="310">
        <f>COUNTIF(D60:K61,"1")/(COUNTIF(D60:K61,"1")+COUNTIF(D60:K61,"0"))*Q60</f>
        <v>7.0000000000000007E-2</v>
      </c>
      <c r="S60" s="305"/>
    </row>
    <row r="61" spans="1:21" s="8" customFormat="1" ht="30.75" customHeight="1" outlineLevel="1" thickBot="1" x14ac:dyDescent="0.35">
      <c r="A61" s="75" t="e">
        <f>+A60+1</f>
        <v>#REF!</v>
      </c>
      <c r="B61" s="295"/>
      <c r="C61" s="89" t="s">
        <v>238</v>
      </c>
      <c r="D61" s="147">
        <v>2</v>
      </c>
      <c r="E61" s="162">
        <v>2</v>
      </c>
      <c r="F61" s="162">
        <v>1</v>
      </c>
      <c r="G61" s="162">
        <v>2</v>
      </c>
      <c r="H61" s="162">
        <v>2</v>
      </c>
      <c r="I61" s="162">
        <v>2</v>
      </c>
      <c r="J61" s="162">
        <v>2</v>
      </c>
      <c r="K61" s="162">
        <v>2</v>
      </c>
      <c r="L61" s="162"/>
      <c r="M61" s="162"/>
      <c r="N61" s="162"/>
      <c r="O61" s="162"/>
      <c r="P61" s="248">
        <v>3.5000000000000003E-2</v>
      </c>
      <c r="Q61" s="233"/>
      <c r="R61" s="312"/>
      <c r="S61" s="309"/>
    </row>
    <row r="62" spans="1:21" s="8" customFormat="1" ht="14.1" customHeight="1" outlineLevel="1" thickBot="1" x14ac:dyDescent="0.35">
      <c r="A62" s="75"/>
      <c r="B62" s="294" t="s">
        <v>254</v>
      </c>
      <c r="C62" s="94" t="s">
        <v>255</v>
      </c>
      <c r="D62" s="176">
        <v>1</v>
      </c>
      <c r="E62" s="177">
        <v>1</v>
      </c>
      <c r="F62" s="177">
        <v>1</v>
      </c>
      <c r="G62" s="177">
        <v>1</v>
      </c>
      <c r="H62" s="177">
        <v>1</v>
      </c>
      <c r="I62" s="177">
        <v>1</v>
      </c>
      <c r="J62" s="177">
        <v>1</v>
      </c>
      <c r="K62" s="177">
        <v>1</v>
      </c>
      <c r="L62" s="177">
        <v>0</v>
      </c>
      <c r="M62" s="177"/>
      <c r="N62" s="177"/>
      <c r="O62" s="177"/>
      <c r="P62" s="240">
        <v>3.3500000000000002E-2</v>
      </c>
      <c r="Q62" s="246"/>
    </row>
    <row r="63" spans="1:21" s="8" customFormat="1" ht="14.1" customHeight="1" outlineLevel="1" thickBot="1" x14ac:dyDescent="0.35">
      <c r="A63" s="75"/>
      <c r="B63" s="296"/>
      <c r="C63" s="95" t="s">
        <v>256</v>
      </c>
      <c r="D63" s="178">
        <v>1</v>
      </c>
      <c r="E63" s="71">
        <v>1</v>
      </c>
      <c r="F63" s="71">
        <v>1</v>
      </c>
      <c r="G63" s="71">
        <v>1</v>
      </c>
      <c r="H63" s="71">
        <v>1</v>
      </c>
      <c r="I63" s="71">
        <v>1</v>
      </c>
      <c r="J63" s="71">
        <v>1</v>
      </c>
      <c r="K63" s="71">
        <v>1</v>
      </c>
      <c r="L63" s="34">
        <v>0</v>
      </c>
      <c r="M63" s="34"/>
      <c r="N63" s="34"/>
      <c r="O63" s="34"/>
      <c r="P63" s="240">
        <v>3.3300000000000003E-2</v>
      </c>
      <c r="Q63" s="247">
        <v>0.2</v>
      </c>
    </row>
    <row r="64" spans="1:21" s="8" customFormat="1" ht="14.1" customHeight="1" outlineLevel="1" thickBot="1" x14ac:dyDescent="0.35">
      <c r="A64" s="32"/>
      <c r="B64" s="296"/>
      <c r="C64" s="96" t="s">
        <v>257</v>
      </c>
      <c r="D64" s="178">
        <v>1</v>
      </c>
      <c r="E64" s="71">
        <v>1</v>
      </c>
      <c r="F64" s="71">
        <v>1</v>
      </c>
      <c r="G64" s="71">
        <v>1</v>
      </c>
      <c r="H64" s="71">
        <v>1</v>
      </c>
      <c r="I64" s="34">
        <v>2</v>
      </c>
      <c r="J64" s="71">
        <v>0</v>
      </c>
      <c r="K64" s="71">
        <v>2</v>
      </c>
      <c r="L64" s="34">
        <v>0</v>
      </c>
      <c r="M64" s="34"/>
      <c r="N64" s="34"/>
      <c r="O64" s="34"/>
      <c r="P64" s="240">
        <v>3.3300000000000003E-2</v>
      </c>
      <c r="Q64" s="239"/>
      <c r="U64" s="8">
        <f>20/6</f>
        <v>3.3333333333333335</v>
      </c>
    </row>
    <row r="65" spans="1:19" s="8" customFormat="1" ht="14.1" customHeight="1" outlineLevel="1" thickBot="1" x14ac:dyDescent="0.35">
      <c r="A65" s="32"/>
      <c r="B65" s="296"/>
      <c r="C65" s="96" t="s">
        <v>258</v>
      </c>
      <c r="D65" s="178">
        <v>1</v>
      </c>
      <c r="E65" s="71">
        <v>1</v>
      </c>
      <c r="F65" s="71">
        <v>1</v>
      </c>
      <c r="G65" s="71">
        <v>1</v>
      </c>
      <c r="H65" s="71">
        <v>1</v>
      </c>
      <c r="I65" s="71">
        <v>1</v>
      </c>
      <c r="J65" s="71">
        <v>0</v>
      </c>
      <c r="K65" s="71">
        <v>1</v>
      </c>
      <c r="L65" s="34">
        <v>0</v>
      </c>
      <c r="M65" s="34"/>
      <c r="N65" s="34"/>
      <c r="O65" s="34"/>
      <c r="P65" s="240">
        <v>3.3300000000000003E-2</v>
      </c>
      <c r="Q65" s="239"/>
    </row>
    <row r="66" spans="1:19" s="8" customFormat="1" ht="14.1" customHeight="1" outlineLevel="1" thickBot="1" x14ac:dyDescent="0.35">
      <c r="A66" s="32"/>
      <c r="B66" s="296"/>
      <c r="C66" s="96" t="s">
        <v>259</v>
      </c>
      <c r="D66" s="178">
        <v>1</v>
      </c>
      <c r="E66" s="71">
        <v>1</v>
      </c>
      <c r="F66" s="71">
        <v>1</v>
      </c>
      <c r="G66" s="71">
        <v>1</v>
      </c>
      <c r="H66" s="71">
        <v>1</v>
      </c>
      <c r="I66" s="71">
        <v>0</v>
      </c>
      <c r="J66" s="71">
        <v>0</v>
      </c>
      <c r="K66" s="71">
        <v>1</v>
      </c>
      <c r="L66" s="34">
        <v>0</v>
      </c>
      <c r="M66" s="34"/>
      <c r="N66" s="34"/>
      <c r="O66" s="34"/>
      <c r="P66" s="240">
        <v>3.3300000000000003E-2</v>
      </c>
      <c r="Q66" s="239"/>
    </row>
    <row r="67" spans="1:19" s="8" customFormat="1" ht="14.1" customHeight="1" outlineLevel="1" thickBot="1" x14ac:dyDescent="0.35">
      <c r="A67" s="32"/>
      <c r="B67" s="295"/>
      <c r="C67" s="97" t="s">
        <v>260</v>
      </c>
      <c r="D67" s="181">
        <v>1</v>
      </c>
      <c r="E67" s="182">
        <v>1</v>
      </c>
      <c r="F67" s="182">
        <v>1</v>
      </c>
      <c r="G67" s="182">
        <v>1</v>
      </c>
      <c r="H67" s="182">
        <v>1</v>
      </c>
      <c r="I67" s="182">
        <v>1</v>
      </c>
      <c r="J67" s="182">
        <v>1</v>
      </c>
      <c r="K67" s="182">
        <v>1</v>
      </c>
      <c r="L67" s="183">
        <v>0</v>
      </c>
      <c r="M67" s="183"/>
      <c r="N67" s="183"/>
      <c r="O67" s="183"/>
      <c r="P67" s="240">
        <v>3.3300000000000003E-2</v>
      </c>
      <c r="Q67" s="233"/>
    </row>
    <row r="68" spans="1:19" s="8" customFormat="1" ht="14.1" customHeight="1" outlineLevel="1" x14ac:dyDescent="0.3">
      <c r="A68" s="32"/>
      <c r="B68" s="32"/>
      <c r="C68" s="33"/>
      <c r="D68" s="34"/>
      <c r="E68" s="34"/>
      <c r="F68" s="34"/>
      <c r="G68" s="34"/>
      <c r="H68" s="34"/>
      <c r="I68" s="34"/>
      <c r="J68" s="34"/>
      <c r="K68" s="34"/>
      <c r="L68" s="71"/>
      <c r="M68" s="34"/>
      <c r="N68" s="34"/>
      <c r="O68" s="34"/>
      <c r="P68" s="34"/>
      <c r="Q68" s="32"/>
      <c r="R68" s="304">
        <f>COUNTIF(D62:K67,"1")/(COUNTIF(D62:K67,"1")+COUNTIF(D62:K67,"0"))*Q63</f>
        <v>0.18260869565217391</v>
      </c>
      <c r="S68" s="305"/>
    </row>
    <row r="69" spans="1:19" s="8" customFormat="1" ht="14.1" customHeight="1" outlineLevel="1" x14ac:dyDescent="0.3">
      <c r="A69" s="32"/>
      <c r="B69" s="32"/>
      <c r="C69" s="33"/>
      <c r="D69" s="34"/>
      <c r="E69" s="34"/>
      <c r="F69" s="34"/>
      <c r="G69" s="34"/>
      <c r="H69" s="34"/>
      <c r="I69" s="34"/>
      <c r="J69" s="34"/>
      <c r="K69" s="34"/>
      <c r="L69" s="34"/>
      <c r="M69" s="34"/>
      <c r="N69" s="34"/>
      <c r="O69" s="34"/>
      <c r="P69" s="34"/>
      <c r="R69" s="73">
        <f>SUM(R9:S68)</f>
        <v>0.952446658615137</v>
      </c>
      <c r="S69" s="74"/>
    </row>
    <row r="70" spans="1:19" s="8" customFormat="1" ht="14.1" customHeight="1" outlineLevel="1" x14ac:dyDescent="0.3">
      <c r="A70" s="32"/>
      <c r="B70" s="32"/>
      <c r="C70" s="33"/>
      <c r="D70" s="34"/>
      <c r="E70" s="34"/>
      <c r="F70" s="34"/>
      <c r="G70" s="34"/>
      <c r="H70" s="34"/>
      <c r="I70" s="34"/>
      <c r="J70" s="34"/>
      <c r="K70" s="34"/>
      <c r="L70" s="34"/>
      <c r="M70" s="34"/>
      <c r="N70" s="34"/>
      <c r="O70" s="34"/>
      <c r="P70" s="34"/>
      <c r="Q70" s="32"/>
    </row>
    <row r="71" spans="1:19" s="8" customFormat="1" ht="14.1" customHeight="1" outlineLevel="1" x14ac:dyDescent="0.3">
      <c r="A71" s="32"/>
      <c r="B71" s="32"/>
      <c r="C71" s="33"/>
      <c r="D71" s="34"/>
      <c r="E71" s="34"/>
      <c r="F71" s="34"/>
      <c r="G71" s="34"/>
      <c r="H71" s="34"/>
      <c r="I71" s="34"/>
      <c r="J71" s="34"/>
      <c r="K71" s="34"/>
      <c r="L71" s="34"/>
      <c r="M71" s="34"/>
      <c r="N71" s="34"/>
      <c r="O71" s="34"/>
      <c r="P71" s="34"/>
      <c r="Q71" s="32"/>
    </row>
    <row r="72" spans="1:19" s="8" customFormat="1" ht="14.1" customHeight="1" outlineLevel="1" x14ac:dyDescent="0.3">
      <c r="A72" s="32"/>
      <c r="B72" s="32"/>
      <c r="C72" s="33"/>
      <c r="D72" s="34"/>
      <c r="E72" s="34"/>
      <c r="F72" s="34"/>
      <c r="G72" s="34"/>
      <c r="H72" s="34"/>
      <c r="I72" s="34"/>
      <c r="J72" s="34"/>
      <c r="K72" s="34"/>
      <c r="L72" s="34"/>
      <c r="M72" s="34"/>
      <c r="N72" s="34"/>
      <c r="O72" s="34"/>
      <c r="P72" s="34"/>
    </row>
    <row r="73" spans="1:19" s="8" customFormat="1" ht="14.1" customHeight="1" outlineLevel="1" x14ac:dyDescent="0.3">
      <c r="A73" s="32"/>
      <c r="B73" s="32"/>
      <c r="C73" s="33"/>
      <c r="D73" s="34"/>
      <c r="E73" s="34"/>
      <c r="F73" s="34"/>
      <c r="G73" s="34"/>
      <c r="H73" s="34"/>
      <c r="I73" s="34"/>
      <c r="J73" s="34"/>
      <c r="K73" s="34"/>
      <c r="L73" s="34"/>
      <c r="M73" s="34"/>
      <c r="N73" s="34"/>
      <c r="O73" s="34"/>
      <c r="P73" s="34"/>
      <c r="Q73" s="32"/>
    </row>
    <row r="74" spans="1:19" s="8" customFormat="1" ht="14.1" customHeight="1" outlineLevel="1" x14ac:dyDescent="0.3">
      <c r="A74" s="32"/>
      <c r="B74" s="32"/>
      <c r="C74" s="33"/>
      <c r="D74" s="34"/>
      <c r="E74" s="34"/>
      <c r="F74" s="34"/>
      <c r="G74" s="34"/>
      <c r="H74" s="34"/>
      <c r="I74" s="34"/>
      <c r="J74" s="34"/>
      <c r="K74" s="34"/>
      <c r="L74" s="34"/>
      <c r="M74" s="34"/>
      <c r="N74" s="34"/>
      <c r="O74" s="34"/>
      <c r="P74" s="34"/>
      <c r="Q74" s="32"/>
    </row>
    <row r="75" spans="1:19" s="8" customFormat="1" ht="14.1" customHeight="1" outlineLevel="1" x14ac:dyDescent="0.3">
      <c r="A75" s="32"/>
      <c r="B75" s="32"/>
      <c r="C75" s="33"/>
      <c r="D75" s="34"/>
      <c r="E75" s="34"/>
      <c r="F75" s="34"/>
      <c r="G75" s="34"/>
      <c r="H75" s="34"/>
      <c r="I75" s="34"/>
      <c r="J75" s="34"/>
      <c r="K75" s="34"/>
      <c r="L75" s="34"/>
      <c r="M75" s="34"/>
      <c r="N75" s="34"/>
      <c r="O75" s="34"/>
      <c r="P75" s="34"/>
    </row>
    <row r="76" spans="1:19" s="8" customFormat="1" ht="14.1" customHeight="1" outlineLevel="1" x14ac:dyDescent="0.3">
      <c r="A76" s="32"/>
      <c r="B76" s="32"/>
      <c r="C76" s="33"/>
      <c r="D76" s="34"/>
      <c r="E76" s="34"/>
      <c r="F76" s="34"/>
      <c r="G76" s="34"/>
      <c r="H76" s="34"/>
      <c r="I76" s="34"/>
      <c r="J76" s="34"/>
      <c r="K76" s="34"/>
      <c r="L76" s="34"/>
      <c r="M76" s="34"/>
      <c r="N76" s="34"/>
      <c r="O76" s="34"/>
      <c r="P76" s="34"/>
      <c r="Q76" s="32"/>
    </row>
    <row r="77" spans="1:19" s="8" customFormat="1" ht="14.1" customHeight="1" outlineLevel="1" x14ac:dyDescent="0.3">
      <c r="A77" s="32"/>
      <c r="B77" s="32"/>
      <c r="C77" s="33"/>
      <c r="D77" s="34"/>
      <c r="E77" s="34"/>
      <c r="F77" s="34"/>
      <c r="G77" s="34"/>
      <c r="H77" s="34"/>
      <c r="I77" s="34"/>
      <c r="J77" s="34"/>
      <c r="K77" s="34"/>
      <c r="L77" s="34"/>
      <c r="M77" s="34"/>
      <c r="N77" s="34"/>
      <c r="O77" s="34"/>
      <c r="P77" s="34"/>
      <c r="Q77" s="32"/>
    </row>
    <row r="78" spans="1:19" s="8" customFormat="1" ht="14.1" customHeight="1" outlineLevel="1" x14ac:dyDescent="0.3">
      <c r="A78" s="32"/>
      <c r="B78" s="32"/>
      <c r="C78" s="33"/>
      <c r="D78" s="34"/>
      <c r="E78" s="34"/>
      <c r="F78" s="34"/>
      <c r="G78" s="34"/>
      <c r="H78" s="34"/>
      <c r="I78" s="34"/>
      <c r="J78" s="34"/>
      <c r="K78" s="34"/>
      <c r="L78" s="34"/>
      <c r="M78" s="34"/>
      <c r="N78" s="34"/>
      <c r="O78" s="34"/>
      <c r="P78" s="34"/>
    </row>
    <row r="79" spans="1:19" s="8" customFormat="1" ht="14.1" customHeight="1" outlineLevel="1" x14ac:dyDescent="0.3">
      <c r="A79" s="32"/>
      <c r="B79" s="32"/>
      <c r="C79" s="33"/>
      <c r="D79" s="34"/>
      <c r="E79" s="34"/>
      <c r="F79" s="34"/>
      <c r="G79" s="34"/>
      <c r="H79" s="34"/>
      <c r="I79" s="34"/>
      <c r="J79" s="34"/>
      <c r="K79" s="34"/>
      <c r="L79" s="34"/>
      <c r="M79" s="34"/>
      <c r="N79" s="34"/>
      <c r="O79" s="34"/>
      <c r="P79" s="34"/>
      <c r="Q79" s="32"/>
    </row>
    <row r="84" spans="1:16" s="8" customFormat="1" ht="19.5" customHeight="1" x14ac:dyDescent="0.3">
      <c r="A84" s="7"/>
      <c r="B84" s="7"/>
      <c r="C84" s="267" t="s">
        <v>240</v>
      </c>
      <c r="D84" s="267"/>
      <c r="E84" s="7"/>
      <c r="F84" s="7"/>
      <c r="G84" s="7"/>
      <c r="H84" s="7"/>
      <c r="I84" s="7"/>
      <c r="J84" s="7"/>
      <c r="K84" s="7"/>
      <c r="L84" s="7"/>
      <c r="M84" s="7"/>
      <c r="N84" s="7"/>
      <c r="O84" s="7"/>
      <c r="P84" s="7"/>
    </row>
    <row r="85" spans="1:16" ht="38.25" customHeight="1" x14ac:dyDescent="0.3">
      <c r="C85" s="15" t="s">
        <v>241</v>
      </c>
      <c r="D85" s="15"/>
    </row>
    <row r="86" spans="1:16" x14ac:dyDescent="0.3">
      <c r="C86" s="16">
        <v>1</v>
      </c>
      <c r="D86" s="27"/>
    </row>
    <row r="87" spans="1:16" x14ac:dyDescent="0.3">
      <c r="C87" s="16">
        <v>2</v>
      </c>
      <c r="D87" s="28"/>
    </row>
    <row r="88" spans="1:16" ht="204.75" customHeight="1" x14ac:dyDescent="0.3">
      <c r="C88" s="20">
        <v>3</v>
      </c>
      <c r="D88" s="26"/>
    </row>
    <row r="89" spans="1:16" x14ac:dyDescent="0.3">
      <c r="C89" s="20">
        <v>4</v>
      </c>
      <c r="D89" s="25"/>
    </row>
    <row r="90" spans="1:16" ht="150.75" customHeight="1" x14ac:dyDescent="0.3">
      <c r="C90" s="20">
        <v>5</v>
      </c>
      <c r="D90" s="25"/>
    </row>
  </sheetData>
  <autoFilter ref="A8:Y70" xr:uid="{0B08A34D-0AE6-47DA-9A79-E118A44415C6}">
    <filterColumn colId="2" showButton="0"/>
    <filterColumn colId="17" showButton="0"/>
  </autoFilter>
  <mergeCells count="39">
    <mergeCell ref="R68:S68"/>
    <mergeCell ref="C84:D84"/>
    <mergeCell ref="R60:S61"/>
    <mergeCell ref="R56:S57"/>
    <mergeCell ref="R58:S59"/>
    <mergeCell ref="R53:S55"/>
    <mergeCell ref="R52:S52"/>
    <mergeCell ref="R47:S51"/>
    <mergeCell ref="R39:S46"/>
    <mergeCell ref="R34:S38"/>
    <mergeCell ref="K6:O6"/>
    <mergeCell ref="R8:S8"/>
    <mergeCell ref="R9:S10"/>
    <mergeCell ref="A2:C4"/>
    <mergeCell ref="D2:H2"/>
    <mergeCell ref="D3:H3"/>
    <mergeCell ref="D4:F4"/>
    <mergeCell ref="G4:H4"/>
    <mergeCell ref="A6:C6"/>
    <mergeCell ref="D6:J6"/>
    <mergeCell ref="B9:B10"/>
    <mergeCell ref="B26:B30"/>
    <mergeCell ref="B31:B33"/>
    <mergeCell ref="B34:B38"/>
    <mergeCell ref="B16:B25"/>
    <mergeCell ref="R11:S13"/>
    <mergeCell ref="B11:B13"/>
    <mergeCell ref="R31:S33"/>
    <mergeCell ref="R26:S30"/>
    <mergeCell ref="R15:S15"/>
    <mergeCell ref="R16:S25"/>
    <mergeCell ref="R14:S14"/>
    <mergeCell ref="B58:B59"/>
    <mergeCell ref="B60:B61"/>
    <mergeCell ref="B62:B67"/>
    <mergeCell ref="B39:B46"/>
    <mergeCell ref="B47:B51"/>
    <mergeCell ref="B53:B55"/>
    <mergeCell ref="B56:B57"/>
  </mergeCells>
  <conditionalFormatting sqref="D8:P8">
    <cfRule type="cellIs" dxfId="671" priority="35" operator="equal">
      <formula>6</formula>
    </cfRule>
    <cfRule type="cellIs" dxfId="670" priority="36" operator="equal">
      <formula>1</formula>
    </cfRule>
    <cfRule type="cellIs" dxfId="669" priority="37" operator="equal">
      <formula>2</formula>
    </cfRule>
    <cfRule type="cellIs" dxfId="668" priority="38" operator="equal">
      <formula>3</formula>
    </cfRule>
    <cfRule type="cellIs" dxfId="667" priority="39" operator="equal">
      <formula>5</formula>
    </cfRule>
    <cfRule type="cellIs" dxfId="666" priority="40" operator="equal">
      <formula>4</formula>
    </cfRule>
  </conditionalFormatting>
  <conditionalFormatting sqref="L63:O67 I64 D68:P79">
    <cfRule type="cellIs" dxfId="665" priority="16" operator="equal">
      <formula>2</formula>
    </cfRule>
    <cfRule type="cellIs" dxfId="664" priority="17" operator="equal">
      <formula>3</formula>
    </cfRule>
    <cfRule type="cellIs" dxfId="663" priority="18" operator="equal">
      <formula>5</formula>
    </cfRule>
    <cfRule type="cellIs" dxfId="662" priority="19" operator="equal">
      <formula>4</formula>
    </cfRule>
    <cfRule type="cellIs" dxfId="661" priority="20" operator="equal">
      <formula>6</formula>
    </cfRule>
    <cfRule type="cellIs" dxfId="660" priority="21" operator="equal">
      <formula>1</formula>
    </cfRule>
  </conditionalFormatting>
  <conditionalFormatting sqref="Q26">
    <cfRule type="cellIs" dxfId="659" priority="1" operator="equal">
      <formula>6</formula>
    </cfRule>
    <cfRule type="cellIs" dxfId="658" priority="2" operator="equal">
      <formula>1</formula>
    </cfRule>
    <cfRule type="cellIs" dxfId="657" priority="3" operator="equal">
      <formula>2</formula>
    </cfRule>
    <cfRule type="cellIs" dxfId="656" priority="4" operator="equal">
      <formula>3</formula>
    </cfRule>
    <cfRule type="cellIs" dxfId="655" priority="5" operator="equal">
      <formula>5</formula>
    </cfRule>
    <cfRule type="cellIs" dxfId="654" priority="6" operator="equal">
      <formula>4</formula>
    </cfRule>
  </conditionalFormatting>
  <conditionalFormatting sqref="R31">
    <cfRule type="dataBar" priority="34">
      <dataBar>
        <cfvo type="min"/>
        <cfvo type="max"/>
        <color rgb="FFFFB628"/>
      </dataBar>
      <extLst>
        <ext xmlns:x14="http://schemas.microsoft.com/office/spreadsheetml/2009/9/main" uri="{B025F937-C7B1-47D3-B67F-A62EFF666E3E}">
          <x14:id>{997C95D1-D717-4029-A695-53915EBC8A9B}</x14:id>
        </ext>
      </extLst>
    </cfRule>
  </conditionalFormatting>
  <conditionalFormatting sqref="R68">
    <cfRule type="dataBar" priority="8">
      <dataBar>
        <cfvo type="min"/>
        <cfvo type="max"/>
        <color rgb="FFFFB628"/>
      </dataBar>
      <extLst>
        <ext xmlns:x14="http://schemas.microsoft.com/office/spreadsheetml/2009/9/main" uri="{B025F937-C7B1-47D3-B67F-A62EFF666E3E}">
          <x14:id>{7261A631-11CA-49F9-881A-AC9EDF3EF240}</x14:id>
        </ext>
      </extLst>
    </cfRule>
  </conditionalFormatting>
  <conditionalFormatting sqref="R69:S69 R11 R9 R26 R34 R39 R52:S52 R47 R53 R56 R14:R16 R58 R60">
    <cfRule type="dataBar" priority="41">
      <dataBar>
        <cfvo type="min"/>
        <cfvo type="max"/>
        <color rgb="FFFFB628"/>
      </dataBar>
      <extLst>
        <ext xmlns:x14="http://schemas.microsoft.com/office/spreadsheetml/2009/9/main" uri="{B025F937-C7B1-47D3-B67F-A62EFF666E3E}">
          <x14:id>{47FF95CD-CBF9-4D51-8327-A3601E48F00C}</x14:id>
        </ext>
      </extLst>
    </cfRule>
  </conditionalFormatting>
  <printOptions horizontalCentered="1"/>
  <pageMargins left="0.15748031496062992" right="0.15748031496062992" top="0.15748031496062992" bottom="0.15748031496062992" header="0.15748031496062992" footer="0.15748031496062992"/>
  <pageSetup scale="26"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iconSet" priority="1695" id="{C3D19533-F923-4A03-83F8-FC0FC65C2783}">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K53:K55 K29:K30 K16:K25 K33:K36 K38:K44 K47:K49 K62:K67</xm:sqref>
        </x14:conditionalFormatting>
        <x14:conditionalFormatting xmlns:xm="http://schemas.microsoft.com/office/excel/2006/main">
          <x14:cfRule type="dataBar" id="{997C95D1-D717-4029-A695-53915EBC8A9B}">
            <x14:dataBar minLength="0" maxLength="100" border="1" negativeBarBorderColorSameAsPositive="0">
              <x14:cfvo type="autoMin"/>
              <x14:cfvo type="autoMax"/>
              <x14:borderColor rgb="FFFFB628"/>
              <x14:negativeFillColor rgb="FFFF0000"/>
              <x14:negativeBorderColor rgb="FFFF0000"/>
              <x14:axisColor rgb="FF000000"/>
            </x14:dataBar>
          </x14:cfRule>
          <xm:sqref>R31</xm:sqref>
        </x14:conditionalFormatting>
        <x14:conditionalFormatting xmlns:xm="http://schemas.microsoft.com/office/excel/2006/main">
          <x14:cfRule type="dataBar" id="{7261A631-11CA-49F9-881A-AC9EDF3EF240}">
            <x14:dataBar minLength="0" maxLength="100" border="1" negativeBarBorderColorSameAsPositive="0">
              <x14:cfvo type="autoMin"/>
              <x14:cfvo type="autoMax"/>
              <x14:borderColor rgb="FFFFB628"/>
              <x14:negativeFillColor rgb="FFFF0000"/>
              <x14:negativeBorderColor rgb="FFFF0000"/>
              <x14:axisColor rgb="FF000000"/>
            </x14:dataBar>
          </x14:cfRule>
          <xm:sqref>R68</xm:sqref>
        </x14:conditionalFormatting>
        <x14:conditionalFormatting xmlns:xm="http://schemas.microsoft.com/office/excel/2006/main">
          <x14:cfRule type="dataBar" id="{47FF95CD-CBF9-4D51-8327-A3601E48F00C}">
            <x14:dataBar minLength="0" maxLength="100" border="1" negativeBarBorderColorSameAsPositive="0">
              <x14:cfvo type="autoMin"/>
              <x14:cfvo type="autoMax"/>
              <x14:borderColor rgb="FFFFB628"/>
              <x14:negativeFillColor rgb="FFFF0000"/>
              <x14:negativeBorderColor rgb="FFFF0000"/>
              <x14:axisColor rgb="FF000000"/>
            </x14:dataBar>
          </x14:cfRule>
          <xm:sqref>R69:S69 R11 R9 R26 R34 R39 R52:S52 R47 R53 R56 R14:R16 R58 R60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6343F-9C39-444A-A555-62C33DB7A95A}">
  <sheetPr>
    <tabColor theme="8" tint="-0.249977111117893"/>
    <outlinePr summaryBelow="0"/>
  </sheetPr>
  <dimension ref="A1:Y89"/>
  <sheetViews>
    <sheetView topLeftCell="B1" zoomScale="110" zoomScaleNormal="110" zoomScaleSheetLayoutView="98" zoomScalePageLayoutView="60" workbookViewId="0">
      <pane ySplit="7" topLeftCell="A8" activePane="bottomLeft" state="frozen"/>
      <selection pane="bottomLeft" activeCell="L9" sqref="L9"/>
    </sheetView>
  </sheetViews>
  <sheetFormatPr baseColWidth="10" defaultColWidth="11.44140625" defaultRowHeight="13.2" outlineLevelRow="1" x14ac:dyDescent="0.3"/>
  <cols>
    <col min="1" max="1" width="10.109375" style="7" customWidth="1"/>
    <col min="2" max="2" width="19.6640625" style="7" customWidth="1"/>
    <col min="3" max="3" width="90.5546875" style="7" customWidth="1"/>
    <col min="4" max="15" width="5.5546875" style="7" customWidth="1"/>
    <col min="16" max="16" width="9.5546875" style="7" customWidth="1"/>
    <col min="17" max="17" width="16.109375" style="8" customWidth="1"/>
    <col min="18" max="18" width="8.109375" style="8" customWidth="1"/>
    <col min="19" max="19" width="7.88671875" style="8" customWidth="1"/>
    <col min="20" max="20" width="6.33203125" style="8" customWidth="1"/>
    <col min="21" max="25" width="4.6640625" style="8" customWidth="1"/>
    <col min="26" max="38" width="4.6640625" style="7" customWidth="1"/>
    <col min="39" max="16384" width="11.44140625" style="7"/>
  </cols>
  <sheetData>
    <row r="1" spans="1:19" s="2" customFormat="1" ht="21.9" hidden="1" customHeight="1" x14ac:dyDescent="0.3">
      <c r="C1" s="3"/>
      <c r="D1" s="3"/>
      <c r="E1" s="3"/>
      <c r="F1" s="3"/>
      <c r="G1" s="3"/>
    </row>
    <row r="2" spans="1:19" s="2" customFormat="1" ht="21.9" hidden="1" customHeight="1" x14ac:dyDescent="0.3">
      <c r="A2" s="325"/>
      <c r="B2" s="326"/>
      <c r="C2" s="327"/>
      <c r="D2" s="289"/>
      <c r="E2" s="289"/>
      <c r="F2" s="289"/>
      <c r="G2" s="289"/>
      <c r="H2" s="290"/>
      <c r="I2" s="4"/>
      <c r="J2" s="4"/>
      <c r="K2" s="4"/>
      <c r="L2" s="4"/>
      <c r="M2" s="4"/>
      <c r="N2" s="4"/>
      <c r="O2" s="4"/>
      <c r="P2" s="4"/>
    </row>
    <row r="3" spans="1:19" s="2" customFormat="1" ht="21.9" hidden="1" customHeight="1" x14ac:dyDescent="0.3">
      <c r="A3" s="328"/>
      <c r="B3" s="329"/>
      <c r="C3" s="330"/>
      <c r="D3" s="289"/>
      <c r="E3" s="289"/>
      <c r="F3" s="289"/>
      <c r="G3" s="289"/>
      <c r="H3" s="290"/>
      <c r="I3" s="4"/>
      <c r="J3" s="4"/>
      <c r="K3" s="4"/>
      <c r="L3" s="4"/>
      <c r="M3" s="4"/>
      <c r="N3" s="4"/>
      <c r="O3" s="4"/>
      <c r="P3" s="4"/>
    </row>
    <row r="4" spans="1:19" s="6" customFormat="1" ht="21.9" hidden="1" customHeight="1" x14ac:dyDescent="0.3">
      <c r="A4" s="331"/>
      <c r="B4" s="332"/>
      <c r="C4" s="333"/>
      <c r="D4" s="288"/>
      <c r="E4" s="289"/>
      <c r="F4" s="290"/>
      <c r="G4" s="288"/>
      <c r="H4" s="290"/>
      <c r="I4" s="4"/>
      <c r="J4" s="4"/>
      <c r="K4" s="4"/>
      <c r="L4" s="4"/>
      <c r="M4" s="4"/>
      <c r="N4" s="4"/>
      <c r="O4" s="4"/>
      <c r="P4" s="4"/>
    </row>
    <row r="5" spans="1:19" s="6" customFormat="1" ht="21.9" hidden="1" customHeight="1" x14ac:dyDescent="0.3">
      <c r="I5" s="4"/>
      <c r="J5" s="4"/>
      <c r="K5" s="4"/>
      <c r="L5" s="4"/>
      <c r="M5" s="4"/>
      <c r="N5" s="4"/>
      <c r="O5" s="4"/>
      <c r="P5" s="4"/>
    </row>
    <row r="6" spans="1:19" s="6" customFormat="1" ht="21.9" hidden="1" customHeight="1" x14ac:dyDescent="0.3">
      <c r="A6" s="291" t="s">
        <v>81</v>
      </c>
      <c r="B6" s="291"/>
      <c r="C6" s="291"/>
      <c r="D6" s="292" t="s">
        <v>82</v>
      </c>
      <c r="E6" s="292"/>
      <c r="F6" s="292"/>
      <c r="G6" s="292"/>
      <c r="H6" s="292"/>
      <c r="I6" s="292"/>
      <c r="J6" s="292"/>
      <c r="K6" s="293"/>
      <c r="L6" s="293"/>
      <c r="M6" s="293"/>
      <c r="N6" s="293"/>
      <c r="O6" s="293"/>
      <c r="P6" s="223"/>
    </row>
    <row r="7" spans="1:19" ht="68.25" customHeight="1" x14ac:dyDescent="0.3">
      <c r="C7" s="110" t="s">
        <v>83</v>
      </c>
      <c r="D7" s="30" t="s">
        <v>84</v>
      </c>
      <c r="E7" s="30" t="s">
        <v>85</v>
      </c>
      <c r="F7" s="30" t="s">
        <v>86</v>
      </c>
      <c r="G7" s="30" t="s">
        <v>87</v>
      </c>
      <c r="H7" s="30" t="s">
        <v>88</v>
      </c>
      <c r="I7" s="29" t="s">
        <v>89</v>
      </c>
      <c r="J7" s="29" t="s">
        <v>90</v>
      </c>
      <c r="K7" s="29" t="s">
        <v>91</v>
      </c>
      <c r="L7" s="29" t="s">
        <v>92</v>
      </c>
      <c r="M7" s="29" t="s">
        <v>93</v>
      </c>
      <c r="N7" s="29" t="s">
        <v>94</v>
      </c>
      <c r="O7" s="29" t="s">
        <v>95</v>
      </c>
      <c r="P7" s="224"/>
    </row>
    <row r="8" spans="1:19" ht="27" customHeight="1" thickBot="1" x14ac:dyDescent="0.35">
      <c r="A8" s="15"/>
      <c r="B8" s="78"/>
      <c r="C8" s="139" t="s">
        <v>96</v>
      </c>
      <c r="D8" s="142"/>
      <c r="E8" s="143"/>
      <c r="F8" s="143"/>
      <c r="G8" s="143"/>
      <c r="H8" s="143"/>
      <c r="I8" s="143"/>
      <c r="J8" s="143"/>
      <c r="K8" s="143"/>
      <c r="L8" s="143"/>
      <c r="M8" s="143"/>
      <c r="N8" s="143"/>
      <c r="O8" s="143"/>
      <c r="P8" s="225"/>
      <c r="Q8" s="63" t="s">
        <v>248</v>
      </c>
      <c r="R8" s="313" t="s">
        <v>249</v>
      </c>
      <c r="S8" s="313"/>
    </row>
    <row r="9" spans="1:19" ht="24.75" customHeight="1" outlineLevel="1" x14ac:dyDescent="0.3">
      <c r="A9" s="75" t="e">
        <f>+#REF!+1</f>
        <v>#REF!</v>
      </c>
      <c r="B9" s="294" t="s">
        <v>98</v>
      </c>
      <c r="C9" s="105" t="s">
        <v>99</v>
      </c>
      <c r="D9" s="144">
        <v>1</v>
      </c>
      <c r="E9" s="145">
        <v>1</v>
      </c>
      <c r="F9" s="145">
        <v>1</v>
      </c>
      <c r="G9" s="145">
        <v>1</v>
      </c>
      <c r="H9" s="145">
        <v>1</v>
      </c>
      <c r="I9" s="145">
        <v>1</v>
      </c>
      <c r="J9" s="145">
        <v>1</v>
      </c>
      <c r="K9" s="145">
        <v>1</v>
      </c>
      <c r="L9" s="145">
        <v>1</v>
      </c>
      <c r="M9" s="145">
        <v>1</v>
      </c>
      <c r="N9" s="145">
        <v>1</v>
      </c>
      <c r="O9" s="146">
        <v>1</v>
      </c>
      <c r="P9" s="227">
        <v>0.02</v>
      </c>
      <c r="Q9" s="140">
        <v>0.04</v>
      </c>
      <c r="R9" s="300">
        <f>COUNTIF(D9:O10,"1")/(COUNTIF(D9:O10,"1")+COUNTIF(D9:O10,"0"))*Q9</f>
        <v>0.04</v>
      </c>
      <c r="S9" s="301"/>
    </row>
    <row r="10" spans="1:19" ht="28.5" customHeight="1" outlineLevel="1" thickBot="1" x14ac:dyDescent="0.35">
      <c r="A10" s="75" t="e">
        <f>+A9+1</f>
        <v>#REF!</v>
      </c>
      <c r="B10" s="295"/>
      <c r="C10" s="103" t="s">
        <v>100</v>
      </c>
      <c r="D10" s="147">
        <v>1</v>
      </c>
      <c r="E10" s="148">
        <v>1</v>
      </c>
      <c r="F10" s="148">
        <v>1</v>
      </c>
      <c r="G10" s="148">
        <v>1</v>
      </c>
      <c r="H10" s="148">
        <v>1</v>
      </c>
      <c r="I10" s="148">
        <v>1</v>
      </c>
      <c r="J10" s="148">
        <v>1</v>
      </c>
      <c r="K10" s="148">
        <v>1</v>
      </c>
      <c r="L10" s="148">
        <v>1</v>
      </c>
      <c r="M10" s="148">
        <v>1</v>
      </c>
      <c r="N10" s="148">
        <v>1</v>
      </c>
      <c r="O10" s="149">
        <v>1</v>
      </c>
      <c r="P10" s="228">
        <v>0.02</v>
      </c>
      <c r="Q10" s="141"/>
      <c r="R10" s="302"/>
      <c r="S10" s="303"/>
    </row>
    <row r="11" spans="1:19" ht="14.1" customHeight="1" outlineLevel="1" x14ac:dyDescent="0.3">
      <c r="A11" s="75" t="e">
        <f>+#REF!+1</f>
        <v>#REF!</v>
      </c>
      <c r="B11" s="294" t="s">
        <v>251</v>
      </c>
      <c r="C11" s="105" t="s">
        <v>108</v>
      </c>
      <c r="D11" s="144">
        <v>1</v>
      </c>
      <c r="E11" s="145">
        <v>1</v>
      </c>
      <c r="F11" s="145">
        <v>1</v>
      </c>
      <c r="G11" s="145">
        <v>1</v>
      </c>
      <c r="H11" s="145">
        <v>1</v>
      </c>
      <c r="I11" s="145">
        <v>1</v>
      </c>
      <c r="J11" s="145">
        <v>1</v>
      </c>
      <c r="K11" s="145">
        <v>1</v>
      </c>
      <c r="L11" s="145">
        <v>1</v>
      </c>
      <c r="M11" s="145">
        <v>1</v>
      </c>
      <c r="N11" s="145">
        <v>1</v>
      </c>
      <c r="O11" s="146">
        <v>1</v>
      </c>
      <c r="P11" s="237">
        <v>2.3300000000000001E-2</v>
      </c>
      <c r="Q11" s="141"/>
      <c r="R11" s="300">
        <f>COUNTIF(D11:O13,"1")/(COUNTIF(D11:O13,"1")+COUNTIF(D11:O13,"0"))*Q12</f>
        <v>7.0000000000000007E-2</v>
      </c>
      <c r="S11" s="301"/>
    </row>
    <row r="12" spans="1:19" ht="14.1" customHeight="1" outlineLevel="1" x14ac:dyDescent="0.3">
      <c r="A12" s="75" t="e">
        <f t="shared" ref="A12:A13" si="0">+A11+1</f>
        <v>#REF!</v>
      </c>
      <c r="B12" s="296"/>
      <c r="C12" s="12" t="s">
        <v>109</v>
      </c>
      <c r="D12" s="151">
        <v>1</v>
      </c>
      <c r="E12" s="77">
        <v>1</v>
      </c>
      <c r="F12" s="77">
        <v>1</v>
      </c>
      <c r="G12" s="77">
        <v>1</v>
      </c>
      <c r="H12" s="77">
        <v>1</v>
      </c>
      <c r="I12" s="77">
        <v>1</v>
      </c>
      <c r="J12" s="77">
        <v>1</v>
      </c>
      <c r="K12" s="77">
        <v>1</v>
      </c>
      <c r="L12" s="77">
        <v>1</v>
      </c>
      <c r="M12" s="77">
        <v>1</v>
      </c>
      <c r="N12" s="77">
        <v>1</v>
      </c>
      <c r="O12" s="152">
        <v>1</v>
      </c>
      <c r="P12" s="237">
        <v>2.3300000000000001E-2</v>
      </c>
      <c r="Q12" s="100">
        <v>7.0000000000000007E-2</v>
      </c>
      <c r="R12" s="300"/>
      <c r="S12" s="301"/>
    </row>
    <row r="13" spans="1:19" ht="14.1" customHeight="1" outlineLevel="1" thickBot="1" x14ac:dyDescent="0.35">
      <c r="A13" s="75" t="e">
        <f t="shared" si="0"/>
        <v>#REF!</v>
      </c>
      <c r="B13" s="295"/>
      <c r="C13" s="103" t="s">
        <v>110</v>
      </c>
      <c r="D13" s="147">
        <v>1</v>
      </c>
      <c r="E13" s="148">
        <v>1</v>
      </c>
      <c r="F13" s="148">
        <v>1</v>
      </c>
      <c r="G13" s="148">
        <v>1</v>
      </c>
      <c r="H13" s="148">
        <v>1</v>
      </c>
      <c r="I13" s="148">
        <v>1</v>
      </c>
      <c r="J13" s="148">
        <v>1</v>
      </c>
      <c r="K13" s="148">
        <v>1</v>
      </c>
      <c r="L13" s="148">
        <v>1</v>
      </c>
      <c r="M13" s="148">
        <v>1</v>
      </c>
      <c r="N13" s="148">
        <v>1</v>
      </c>
      <c r="O13" s="149">
        <v>1</v>
      </c>
      <c r="P13" s="237">
        <v>2.3300000000000001E-2</v>
      </c>
      <c r="Q13" s="150"/>
      <c r="R13" s="302"/>
      <c r="S13" s="303"/>
    </row>
    <row r="14" spans="1:19" ht="14.1" customHeight="1" outlineLevel="1" thickBot="1" x14ac:dyDescent="0.35">
      <c r="A14" s="11" t="e">
        <f>+#REF!+1</f>
        <v>#REF!</v>
      </c>
      <c r="B14" s="83" t="s">
        <v>252</v>
      </c>
      <c r="C14" s="104" t="s">
        <v>117</v>
      </c>
      <c r="D14" s="153">
        <v>1</v>
      </c>
      <c r="E14" s="154">
        <v>1</v>
      </c>
      <c r="F14" s="154">
        <v>1</v>
      </c>
      <c r="G14" s="154">
        <v>1</v>
      </c>
      <c r="H14" s="154">
        <v>1</v>
      </c>
      <c r="I14" s="154">
        <v>1</v>
      </c>
      <c r="J14" s="154">
        <v>1</v>
      </c>
      <c r="K14" s="154">
        <v>1</v>
      </c>
      <c r="L14" s="154">
        <v>1</v>
      </c>
      <c r="M14" s="154">
        <v>1</v>
      </c>
      <c r="N14" s="154">
        <v>1</v>
      </c>
      <c r="O14" s="155">
        <v>1</v>
      </c>
      <c r="P14" s="231">
        <v>0.02</v>
      </c>
      <c r="Q14" s="100">
        <v>0.02</v>
      </c>
      <c r="R14" s="308">
        <f>COUNTIF(D14:O14,"1")/(COUNTIF(D14:O14,"1")+COUNTIF(D14:O14,"0"))*Q14</f>
        <v>0.02</v>
      </c>
      <c r="S14" s="309"/>
    </row>
    <row r="15" spans="1:19" ht="14.1" customHeight="1" outlineLevel="1" thickBot="1" x14ac:dyDescent="0.35">
      <c r="A15" s="11"/>
      <c r="B15" s="83" t="s">
        <v>119</v>
      </c>
      <c r="C15" s="104" t="s">
        <v>120</v>
      </c>
      <c r="D15" s="153">
        <v>1</v>
      </c>
      <c r="E15" s="154">
        <v>1</v>
      </c>
      <c r="F15" s="154">
        <v>1</v>
      </c>
      <c r="G15" s="154">
        <v>1</v>
      </c>
      <c r="H15" s="154">
        <v>1</v>
      </c>
      <c r="I15" s="154">
        <v>1</v>
      </c>
      <c r="J15" s="154">
        <v>1</v>
      </c>
      <c r="K15" s="154">
        <v>1</v>
      </c>
      <c r="L15" s="154">
        <v>1</v>
      </c>
      <c r="M15" s="154">
        <v>1</v>
      </c>
      <c r="N15" s="154">
        <v>1</v>
      </c>
      <c r="O15" s="155">
        <v>1</v>
      </c>
      <c r="P15" s="231">
        <v>0.02</v>
      </c>
      <c r="Q15" s="66">
        <v>0.02</v>
      </c>
      <c r="R15" s="308">
        <f>COUNTIF(D15:O15,"1")/(COUNTIF(D15:O15,"1")+COUNTIF(D15:O15,"0"))*Q15</f>
        <v>0.02</v>
      </c>
      <c r="S15" s="309"/>
    </row>
    <row r="16" spans="1:19" s="8" customFormat="1" ht="14.1" customHeight="1" outlineLevel="1" thickBot="1" x14ac:dyDescent="0.35">
      <c r="A16" s="75" t="e">
        <f>+#REF!+1</f>
        <v>#REF!</v>
      </c>
      <c r="B16" s="294" t="s">
        <v>123</v>
      </c>
      <c r="C16" s="105" t="s">
        <v>124</v>
      </c>
      <c r="D16" s="144">
        <v>1</v>
      </c>
      <c r="E16" s="157">
        <v>1</v>
      </c>
      <c r="F16" s="157">
        <v>1</v>
      </c>
      <c r="G16" s="157">
        <v>1</v>
      </c>
      <c r="H16" s="157">
        <v>1</v>
      </c>
      <c r="I16" s="157">
        <v>1</v>
      </c>
      <c r="J16" s="157">
        <v>1</v>
      </c>
      <c r="K16" s="157">
        <v>1</v>
      </c>
      <c r="L16" s="157">
        <v>1</v>
      </c>
      <c r="M16" s="157"/>
      <c r="N16" s="157"/>
      <c r="O16" s="158"/>
      <c r="P16" s="227">
        <v>0.01</v>
      </c>
      <c r="R16" s="310">
        <f>COUNTIF(D16:O30,"1")/(COUNTIF(D16:O30,"1")+COUNTIF(D16:O30,"0"))*Q20</f>
        <v>0.1</v>
      </c>
      <c r="S16" s="305"/>
    </row>
    <row r="17" spans="1:22" s="8" customFormat="1" ht="14.4" outlineLevel="1" thickBot="1" x14ac:dyDescent="0.35">
      <c r="A17" s="75" t="e">
        <f t="shared" ref="A17:A25" si="1">+A16+1</f>
        <v>#REF!</v>
      </c>
      <c r="B17" s="296"/>
      <c r="C17" s="12" t="s">
        <v>125</v>
      </c>
      <c r="D17" s="151">
        <v>1</v>
      </c>
      <c r="E17" s="69">
        <v>1</v>
      </c>
      <c r="F17" s="69">
        <v>1</v>
      </c>
      <c r="G17" s="69">
        <v>1</v>
      </c>
      <c r="H17" s="69">
        <v>1</v>
      </c>
      <c r="I17" s="69">
        <v>1</v>
      </c>
      <c r="J17" s="69">
        <v>1</v>
      </c>
      <c r="K17" s="69">
        <v>1</v>
      </c>
      <c r="L17" s="69">
        <v>1</v>
      </c>
      <c r="M17" s="69"/>
      <c r="N17" s="69"/>
      <c r="O17" s="159"/>
      <c r="P17" s="227">
        <v>0.01</v>
      </c>
      <c r="Q17" s="150"/>
      <c r="R17" s="311"/>
      <c r="S17" s="307"/>
    </row>
    <row r="18" spans="1:22" s="8" customFormat="1" ht="14.1" customHeight="1" outlineLevel="1" thickBot="1" x14ac:dyDescent="0.35">
      <c r="A18" s="75" t="e">
        <f t="shared" si="1"/>
        <v>#REF!</v>
      </c>
      <c r="B18" s="296"/>
      <c r="C18" s="12" t="s">
        <v>126</v>
      </c>
      <c r="D18" s="151">
        <v>1</v>
      </c>
      <c r="E18" s="69">
        <v>1</v>
      </c>
      <c r="F18" s="69">
        <v>1</v>
      </c>
      <c r="G18" s="69">
        <v>1</v>
      </c>
      <c r="H18" s="69">
        <v>1</v>
      </c>
      <c r="I18" s="69">
        <v>1</v>
      </c>
      <c r="J18" s="69">
        <v>1</v>
      </c>
      <c r="K18" s="69">
        <v>1</v>
      </c>
      <c r="L18" s="69">
        <v>1</v>
      </c>
      <c r="M18" s="69"/>
      <c r="N18" s="69"/>
      <c r="O18" s="159"/>
      <c r="P18" s="227">
        <v>0.01</v>
      </c>
      <c r="R18" s="311"/>
      <c r="S18" s="307"/>
    </row>
    <row r="19" spans="1:22" s="8" customFormat="1" ht="14.1" customHeight="1" outlineLevel="1" thickBot="1" x14ac:dyDescent="0.35">
      <c r="A19" s="75" t="e">
        <f t="shared" si="1"/>
        <v>#REF!</v>
      </c>
      <c r="B19" s="296"/>
      <c r="C19" s="12" t="s">
        <v>127</v>
      </c>
      <c r="D19" s="151">
        <v>1</v>
      </c>
      <c r="E19" s="69">
        <v>1</v>
      </c>
      <c r="F19" s="69">
        <v>1</v>
      </c>
      <c r="G19" s="69"/>
      <c r="H19" s="69"/>
      <c r="I19" s="69">
        <v>1</v>
      </c>
      <c r="J19" s="69"/>
      <c r="K19" s="69"/>
      <c r="L19" s="69"/>
      <c r="M19" s="69"/>
      <c r="N19" s="69"/>
      <c r="O19" s="159"/>
      <c r="P19" s="227">
        <v>0.01</v>
      </c>
      <c r="Q19" s="32"/>
      <c r="R19" s="311"/>
      <c r="S19" s="307"/>
    </row>
    <row r="20" spans="1:22" s="8" customFormat="1" ht="14.1" customHeight="1" outlineLevel="1" thickBot="1" x14ac:dyDescent="0.35">
      <c r="A20" s="75" t="e">
        <f t="shared" si="1"/>
        <v>#REF!</v>
      </c>
      <c r="B20" s="296"/>
      <c r="C20" s="12" t="s">
        <v>128</v>
      </c>
      <c r="D20" s="151">
        <v>1</v>
      </c>
      <c r="E20" s="69"/>
      <c r="F20" s="69"/>
      <c r="G20" s="69"/>
      <c r="H20" s="69"/>
      <c r="I20" s="69"/>
      <c r="J20" s="69"/>
      <c r="K20" s="69"/>
      <c r="L20" s="69"/>
      <c r="M20" s="69"/>
      <c r="N20" s="69"/>
      <c r="O20" s="159"/>
      <c r="P20" s="227">
        <v>0.01</v>
      </c>
      <c r="Q20" s="65">
        <v>0.1</v>
      </c>
      <c r="R20" s="311"/>
      <c r="S20" s="307"/>
    </row>
    <row r="21" spans="1:22" s="8" customFormat="1" ht="14.1" customHeight="1" outlineLevel="1" thickBot="1" x14ac:dyDescent="0.35">
      <c r="A21" s="75" t="e">
        <f t="shared" si="1"/>
        <v>#REF!</v>
      </c>
      <c r="B21" s="296"/>
      <c r="C21" s="12" t="s">
        <v>129</v>
      </c>
      <c r="D21" s="151">
        <v>1</v>
      </c>
      <c r="E21" s="69">
        <v>1</v>
      </c>
      <c r="F21" s="69">
        <v>1</v>
      </c>
      <c r="G21" s="69">
        <v>1</v>
      </c>
      <c r="H21" s="69">
        <v>1</v>
      </c>
      <c r="I21" s="69">
        <v>1</v>
      </c>
      <c r="J21" s="69">
        <v>1</v>
      </c>
      <c r="K21" s="69">
        <v>1</v>
      </c>
      <c r="L21" s="69">
        <v>1</v>
      </c>
      <c r="M21" s="69"/>
      <c r="N21" s="69"/>
      <c r="O21" s="159"/>
      <c r="P21" s="227">
        <v>0.01</v>
      </c>
      <c r="Q21" s="32"/>
      <c r="R21" s="311"/>
      <c r="S21" s="307"/>
    </row>
    <row r="22" spans="1:22" s="8" customFormat="1" ht="14.1" customHeight="1" outlineLevel="1" thickBot="1" x14ac:dyDescent="0.35">
      <c r="A22" s="75" t="e">
        <f t="shared" si="1"/>
        <v>#REF!</v>
      </c>
      <c r="B22" s="296"/>
      <c r="C22" s="12" t="s">
        <v>130</v>
      </c>
      <c r="D22" s="151">
        <v>1</v>
      </c>
      <c r="E22" s="69">
        <v>1</v>
      </c>
      <c r="F22" s="69">
        <v>1</v>
      </c>
      <c r="G22" s="69">
        <v>1</v>
      </c>
      <c r="H22" s="69">
        <v>1</v>
      </c>
      <c r="I22" s="69">
        <v>1</v>
      </c>
      <c r="J22" s="69">
        <v>1</v>
      </c>
      <c r="K22" s="69">
        <v>1</v>
      </c>
      <c r="L22" s="69">
        <v>1</v>
      </c>
      <c r="M22" s="69"/>
      <c r="N22" s="69"/>
      <c r="O22" s="159"/>
      <c r="P22" s="227">
        <v>0.01</v>
      </c>
      <c r="Q22" s="32"/>
      <c r="R22" s="311"/>
      <c r="S22" s="307"/>
    </row>
    <row r="23" spans="1:22" s="8" customFormat="1" ht="14.1" customHeight="1" outlineLevel="1" thickBot="1" x14ac:dyDescent="0.35">
      <c r="A23" s="76"/>
      <c r="B23" s="296"/>
      <c r="C23" s="12" t="s">
        <v>136</v>
      </c>
      <c r="D23" s="151">
        <v>1</v>
      </c>
      <c r="E23" s="69">
        <v>1</v>
      </c>
      <c r="F23" s="69">
        <v>1</v>
      </c>
      <c r="G23" s="69">
        <v>1</v>
      </c>
      <c r="H23" s="69">
        <v>1</v>
      </c>
      <c r="I23" s="69">
        <v>1</v>
      </c>
      <c r="J23" s="69">
        <v>1</v>
      </c>
      <c r="K23" s="69">
        <v>1</v>
      </c>
      <c r="L23" s="69">
        <v>1</v>
      </c>
      <c r="M23" s="69"/>
      <c r="N23" s="69"/>
      <c r="O23" s="159"/>
      <c r="P23" s="227">
        <v>0.01</v>
      </c>
      <c r="Q23" s="32"/>
      <c r="R23" s="311"/>
      <c r="S23" s="307"/>
    </row>
    <row r="24" spans="1:22" s="8" customFormat="1" ht="14.1" customHeight="1" outlineLevel="1" thickBot="1" x14ac:dyDescent="0.35">
      <c r="A24" s="75"/>
      <c r="B24" s="296"/>
      <c r="C24" s="22" t="s">
        <v>138</v>
      </c>
      <c r="D24" s="151">
        <v>1</v>
      </c>
      <c r="E24" s="69">
        <v>1</v>
      </c>
      <c r="F24" s="69">
        <v>1</v>
      </c>
      <c r="G24" s="69">
        <v>1</v>
      </c>
      <c r="H24" s="69">
        <v>1</v>
      </c>
      <c r="I24" s="69">
        <v>1</v>
      </c>
      <c r="J24" s="69">
        <v>1</v>
      </c>
      <c r="K24" s="69">
        <v>1</v>
      </c>
      <c r="L24" s="69">
        <v>1</v>
      </c>
      <c r="M24" s="69"/>
      <c r="N24" s="69"/>
      <c r="O24" s="159"/>
      <c r="P24" s="227">
        <v>0.01</v>
      </c>
      <c r="Q24" s="32"/>
      <c r="R24" s="311"/>
      <c r="S24" s="307"/>
    </row>
    <row r="25" spans="1:22" s="8" customFormat="1" ht="14.1" customHeight="1" outlineLevel="1" thickBot="1" x14ac:dyDescent="0.35">
      <c r="A25" s="75">
        <f t="shared" si="1"/>
        <v>1</v>
      </c>
      <c r="B25" s="296"/>
      <c r="C25" s="22" t="s">
        <v>139</v>
      </c>
      <c r="D25" s="171"/>
      <c r="E25" s="101"/>
      <c r="F25" s="101"/>
      <c r="G25" s="101"/>
      <c r="H25" s="101"/>
      <c r="I25" s="101"/>
      <c r="J25" s="101"/>
      <c r="K25" s="101"/>
      <c r="L25" s="101"/>
      <c r="M25" s="101"/>
      <c r="N25" s="101"/>
      <c r="O25" s="172"/>
      <c r="P25" s="227">
        <v>0.01</v>
      </c>
      <c r="Q25" s="32"/>
      <c r="R25" s="311"/>
      <c r="S25" s="307"/>
    </row>
    <row r="26" spans="1:22" s="8" customFormat="1" ht="14.1" customHeight="1" outlineLevel="1" x14ac:dyDescent="0.3">
      <c r="A26" s="75" t="e">
        <f>+#REF!+1</f>
        <v>#REF!</v>
      </c>
      <c r="B26" s="294" t="s">
        <v>169</v>
      </c>
      <c r="C26" s="105" t="s">
        <v>170</v>
      </c>
      <c r="D26" s="164">
        <v>1</v>
      </c>
      <c r="E26" s="157">
        <v>1</v>
      </c>
      <c r="F26" s="157">
        <v>1</v>
      </c>
      <c r="G26" s="157">
        <v>1</v>
      </c>
      <c r="H26" s="157">
        <v>1</v>
      </c>
      <c r="I26" s="157">
        <v>1</v>
      </c>
      <c r="J26" s="157">
        <v>1</v>
      </c>
      <c r="K26" s="157"/>
      <c r="L26" s="157"/>
      <c r="M26" s="157"/>
      <c r="N26" s="157"/>
      <c r="O26" s="158"/>
      <c r="P26" s="250">
        <v>1.4E-2</v>
      </c>
      <c r="Q26" s="65">
        <v>7.0000000000000007E-2</v>
      </c>
      <c r="R26" s="304">
        <f>COUNTIF(D26:O30,"1")/(COUNTIF(D26:O30,"1")+COUNTIF(D26:O30,"0"))*Q26</f>
        <v>7.0000000000000007E-2</v>
      </c>
      <c r="S26" s="305"/>
    </row>
    <row r="27" spans="1:22" s="8" customFormat="1" ht="14.1" customHeight="1" outlineLevel="1" x14ac:dyDescent="0.3">
      <c r="A27" s="75" t="e">
        <f t="shared" ref="A27:A29" si="2">+A26+1</f>
        <v>#REF!</v>
      </c>
      <c r="B27" s="296"/>
      <c r="C27" s="12" t="s">
        <v>171</v>
      </c>
      <c r="D27" s="160">
        <v>1</v>
      </c>
      <c r="E27" s="69">
        <v>1</v>
      </c>
      <c r="F27" s="69">
        <v>1</v>
      </c>
      <c r="G27" s="69">
        <v>1</v>
      </c>
      <c r="H27" s="69">
        <v>1</v>
      </c>
      <c r="I27" s="69">
        <v>1</v>
      </c>
      <c r="J27" s="69"/>
      <c r="K27" s="69"/>
      <c r="L27" s="69"/>
      <c r="M27" s="69"/>
      <c r="N27" s="69"/>
      <c r="O27" s="159"/>
      <c r="P27" s="251">
        <v>1.4E-2</v>
      </c>
      <c r="Q27" s="62"/>
      <c r="R27" s="306"/>
      <c r="S27" s="307"/>
    </row>
    <row r="28" spans="1:22" s="8" customFormat="1" ht="14.1" customHeight="1" outlineLevel="1" x14ac:dyDescent="0.3">
      <c r="A28" s="75" t="e">
        <f t="shared" si="2"/>
        <v>#REF!</v>
      </c>
      <c r="B28" s="296"/>
      <c r="C28" s="12" t="s">
        <v>172</v>
      </c>
      <c r="D28" s="160">
        <v>1</v>
      </c>
      <c r="E28" s="69">
        <v>1</v>
      </c>
      <c r="F28" s="69">
        <v>1</v>
      </c>
      <c r="G28" s="69">
        <v>1</v>
      </c>
      <c r="H28" s="69">
        <v>1</v>
      </c>
      <c r="I28" s="69">
        <v>1</v>
      </c>
      <c r="J28" s="69"/>
      <c r="K28" s="69"/>
      <c r="L28" s="69"/>
      <c r="M28" s="69"/>
      <c r="N28" s="69"/>
      <c r="O28" s="159"/>
      <c r="P28" s="251">
        <v>1.4E-2</v>
      </c>
      <c r="Q28" s="62"/>
      <c r="R28" s="306"/>
      <c r="S28" s="307"/>
      <c r="V28" s="57"/>
    </row>
    <row r="29" spans="1:22" s="8" customFormat="1" ht="14.1" customHeight="1" outlineLevel="1" x14ac:dyDescent="0.3">
      <c r="A29" s="75" t="e">
        <f t="shared" si="2"/>
        <v>#REF!</v>
      </c>
      <c r="B29" s="296"/>
      <c r="C29" s="12" t="s">
        <v>173</v>
      </c>
      <c r="D29" s="160"/>
      <c r="E29" s="69"/>
      <c r="F29" s="69">
        <v>1</v>
      </c>
      <c r="G29" s="69">
        <v>1</v>
      </c>
      <c r="H29" s="69">
        <v>1</v>
      </c>
      <c r="I29" s="69">
        <v>1</v>
      </c>
      <c r="J29" s="69">
        <v>1</v>
      </c>
      <c r="K29" s="69">
        <v>1</v>
      </c>
      <c r="L29" s="69"/>
      <c r="M29" s="69"/>
      <c r="N29" s="69"/>
      <c r="O29" s="159"/>
      <c r="P29" s="251">
        <v>1.4E-2</v>
      </c>
      <c r="Q29" s="62"/>
      <c r="R29" s="306"/>
      <c r="S29" s="307"/>
    </row>
    <row r="30" spans="1:22" s="8" customFormat="1" ht="14.1" customHeight="1" outlineLevel="1" thickBot="1" x14ac:dyDescent="0.35">
      <c r="A30" s="75"/>
      <c r="B30" s="295"/>
      <c r="C30" s="103" t="s">
        <v>176</v>
      </c>
      <c r="D30" s="161"/>
      <c r="E30" s="162"/>
      <c r="F30" s="162">
        <v>1</v>
      </c>
      <c r="G30" s="162">
        <v>1</v>
      </c>
      <c r="H30" s="162"/>
      <c r="I30" s="162"/>
      <c r="J30" s="162"/>
      <c r="K30" s="162"/>
      <c r="L30" s="162">
        <v>1</v>
      </c>
      <c r="M30" s="162"/>
      <c r="N30" s="162"/>
      <c r="O30" s="163"/>
      <c r="P30" s="252">
        <v>1.4E-2</v>
      </c>
      <c r="Q30" s="62"/>
      <c r="R30" s="308"/>
      <c r="S30" s="309"/>
    </row>
    <row r="31" spans="1:22" s="8" customFormat="1" ht="14.1" customHeight="1" outlineLevel="1" x14ac:dyDescent="0.3">
      <c r="A31" s="75" t="e">
        <f>+#REF!+1</f>
        <v>#REF!</v>
      </c>
      <c r="B31" s="294" t="s">
        <v>177</v>
      </c>
      <c r="C31" s="105" t="s">
        <v>178</v>
      </c>
      <c r="D31" s="164"/>
      <c r="E31" s="157"/>
      <c r="F31" s="157"/>
      <c r="G31" s="157"/>
      <c r="H31" s="157"/>
      <c r="I31" s="157"/>
      <c r="J31" s="157"/>
      <c r="K31" s="157"/>
      <c r="L31" s="157"/>
      <c r="M31" s="157"/>
      <c r="N31" s="157"/>
      <c r="O31" s="158"/>
      <c r="P31" s="250">
        <v>6.6600000000000001E-3</v>
      </c>
      <c r="Q31" s="65">
        <v>0.02</v>
      </c>
      <c r="R31" s="304">
        <f>COUNTIF(D31:O33,"1")/(COUNTIF(D31:O33,"1")+COUNTIF(D31:O33,"0"))*Q31</f>
        <v>0.02</v>
      </c>
      <c r="S31" s="305"/>
      <c r="V31" s="57"/>
    </row>
    <row r="32" spans="1:22" s="8" customFormat="1" ht="14.1" customHeight="1" outlineLevel="1" x14ac:dyDescent="0.3">
      <c r="A32" s="75" t="e">
        <f>+A31+1</f>
        <v>#REF!</v>
      </c>
      <c r="B32" s="296"/>
      <c r="C32" s="12" t="s">
        <v>179</v>
      </c>
      <c r="D32" s="160"/>
      <c r="E32" s="69">
        <v>1</v>
      </c>
      <c r="F32" s="69"/>
      <c r="G32" s="69"/>
      <c r="H32" s="69"/>
      <c r="I32" s="69"/>
      <c r="J32" s="69"/>
      <c r="K32" s="69"/>
      <c r="L32" s="69"/>
      <c r="M32" s="69"/>
      <c r="N32" s="69"/>
      <c r="O32" s="159"/>
      <c r="P32" s="251">
        <v>6.6600000000000001E-3</v>
      </c>
      <c r="R32" s="306"/>
      <c r="S32" s="307"/>
    </row>
    <row r="33" spans="1:22" s="8" customFormat="1" ht="14.1" customHeight="1" outlineLevel="1" thickBot="1" x14ac:dyDescent="0.35">
      <c r="A33" s="75" t="e">
        <f>+A32+1</f>
        <v>#REF!</v>
      </c>
      <c r="B33" s="295"/>
      <c r="C33" s="103" t="s">
        <v>180</v>
      </c>
      <c r="D33" s="161">
        <v>1</v>
      </c>
      <c r="E33" s="162">
        <v>1</v>
      </c>
      <c r="F33" s="162">
        <v>1</v>
      </c>
      <c r="G33" s="162">
        <v>1</v>
      </c>
      <c r="H33" s="162">
        <v>1</v>
      </c>
      <c r="I33" s="162">
        <v>1</v>
      </c>
      <c r="J33" s="162">
        <v>1</v>
      </c>
      <c r="K33" s="162">
        <v>1</v>
      </c>
      <c r="L33" s="162">
        <v>1</v>
      </c>
      <c r="M33" s="162"/>
      <c r="N33" s="162"/>
      <c r="O33" s="163"/>
      <c r="P33" s="252">
        <v>6.6600000000000001E-3</v>
      </c>
      <c r="Q33" s="32"/>
      <c r="R33" s="308"/>
      <c r="S33" s="309"/>
    </row>
    <row r="34" spans="1:22" s="8" customFormat="1" ht="14.1" customHeight="1" outlineLevel="1" thickBot="1" x14ac:dyDescent="0.35">
      <c r="A34" s="11" t="e">
        <f>+#REF!+1</f>
        <v>#REF!</v>
      </c>
      <c r="B34" s="294" t="s">
        <v>181</v>
      </c>
      <c r="C34" s="105" t="s">
        <v>182</v>
      </c>
      <c r="D34" s="164">
        <v>1</v>
      </c>
      <c r="E34" s="157">
        <v>1</v>
      </c>
      <c r="F34" s="157">
        <v>1</v>
      </c>
      <c r="G34" s="157">
        <v>1</v>
      </c>
      <c r="H34" s="157">
        <v>0</v>
      </c>
      <c r="I34" s="157">
        <v>0</v>
      </c>
      <c r="J34" s="157">
        <v>0</v>
      </c>
      <c r="K34" s="157">
        <v>0</v>
      </c>
      <c r="L34" s="157"/>
      <c r="M34" s="157"/>
      <c r="N34" s="157"/>
      <c r="O34" s="158"/>
      <c r="P34" s="236">
        <v>0.01</v>
      </c>
      <c r="Q34" s="65">
        <v>0.05</v>
      </c>
      <c r="R34" s="310">
        <f>COUNTIF(D34:O38,"1")/(COUNTIF(D34:O38,"1")+COUNTIF(D34:O38,"0"))*Q34</f>
        <v>4.0909090909090916E-2</v>
      </c>
      <c r="S34" s="310"/>
    </row>
    <row r="35" spans="1:22" ht="14.1" customHeight="1" outlineLevel="1" thickBot="1" x14ac:dyDescent="0.35">
      <c r="A35" s="11" t="e">
        <f>+A34+1</f>
        <v>#REF!</v>
      </c>
      <c r="B35" s="296"/>
      <c r="C35" s="12" t="s">
        <v>183</v>
      </c>
      <c r="D35" s="160">
        <v>1</v>
      </c>
      <c r="E35" s="69">
        <v>1</v>
      </c>
      <c r="F35" s="69">
        <v>1</v>
      </c>
      <c r="G35" s="69">
        <v>1</v>
      </c>
      <c r="H35" s="69">
        <v>1</v>
      </c>
      <c r="I35" s="69"/>
      <c r="J35" s="69"/>
      <c r="K35" s="69"/>
      <c r="L35" s="69"/>
      <c r="M35" s="69"/>
      <c r="N35" s="69"/>
      <c r="O35" s="159"/>
      <c r="P35" s="236">
        <v>0.01</v>
      </c>
      <c r="Q35" s="32"/>
      <c r="R35" s="311"/>
      <c r="S35" s="311"/>
    </row>
    <row r="36" spans="1:22" ht="14.1" customHeight="1" outlineLevel="1" thickBot="1" x14ac:dyDescent="0.35">
      <c r="A36" s="11" t="e">
        <f>+A35+1</f>
        <v>#REF!</v>
      </c>
      <c r="B36" s="296"/>
      <c r="C36" s="12" t="s">
        <v>184</v>
      </c>
      <c r="D36" s="160"/>
      <c r="E36" s="69"/>
      <c r="F36" s="69"/>
      <c r="G36" s="69"/>
      <c r="H36" s="69"/>
      <c r="I36" s="69"/>
      <c r="J36" s="69"/>
      <c r="K36" s="69"/>
      <c r="L36" s="69"/>
      <c r="M36" s="69"/>
      <c r="N36" s="69"/>
      <c r="O36" s="159"/>
      <c r="P36" s="236">
        <v>0.01</v>
      </c>
      <c r="Q36" s="32"/>
      <c r="R36" s="311"/>
      <c r="S36" s="311"/>
      <c r="V36" s="57"/>
    </row>
    <row r="37" spans="1:22" ht="14.25" customHeight="1" outlineLevel="1" x14ac:dyDescent="0.3">
      <c r="A37" s="11" t="e">
        <f>+A36+1</f>
        <v>#REF!</v>
      </c>
      <c r="B37" s="296"/>
      <c r="C37" s="12" t="s">
        <v>185</v>
      </c>
      <c r="D37" s="160"/>
      <c r="E37" s="69"/>
      <c r="F37" s="69"/>
      <c r="G37" s="69"/>
      <c r="H37" s="69"/>
      <c r="I37" s="69"/>
      <c r="J37" s="69"/>
      <c r="K37" s="69"/>
      <c r="L37" s="69"/>
      <c r="M37" s="69"/>
      <c r="N37" s="69"/>
      <c r="O37" s="159"/>
      <c r="P37" s="236">
        <v>0.01</v>
      </c>
      <c r="Q37" s="32"/>
      <c r="R37" s="311"/>
      <c r="S37" s="311"/>
    </row>
    <row r="38" spans="1:22" ht="14.1" customHeight="1" outlineLevel="1" thickBot="1" x14ac:dyDescent="0.35">
      <c r="A38" s="11"/>
      <c r="B38" s="295"/>
      <c r="C38" s="103" t="s">
        <v>253</v>
      </c>
      <c r="D38" s="161">
        <v>1</v>
      </c>
      <c r="E38" s="162">
        <v>1</v>
      </c>
      <c r="F38" s="162">
        <v>1</v>
      </c>
      <c r="G38" s="162">
        <v>1</v>
      </c>
      <c r="H38" s="162">
        <v>1</v>
      </c>
      <c r="I38" s="162">
        <v>1</v>
      </c>
      <c r="J38" s="162">
        <v>1</v>
      </c>
      <c r="K38" s="162">
        <v>1</v>
      </c>
      <c r="L38" s="162">
        <v>1</v>
      </c>
      <c r="M38" s="162"/>
      <c r="N38" s="162"/>
      <c r="O38" s="163"/>
      <c r="P38" s="226">
        <v>0.01</v>
      </c>
      <c r="R38" s="312"/>
      <c r="S38" s="312"/>
    </row>
    <row r="39" spans="1:22" s="8" customFormat="1" ht="14.1" customHeight="1" outlineLevel="1" thickBot="1" x14ac:dyDescent="0.35">
      <c r="A39" s="11" t="e">
        <f>+#REF!+1</f>
        <v>#REF!</v>
      </c>
      <c r="B39" s="294" t="s">
        <v>194</v>
      </c>
      <c r="C39" s="105" t="s">
        <v>195</v>
      </c>
      <c r="D39" s="164">
        <v>1</v>
      </c>
      <c r="E39" s="165">
        <v>1</v>
      </c>
      <c r="F39" s="165">
        <v>1</v>
      </c>
      <c r="G39" s="165">
        <v>1</v>
      </c>
      <c r="H39" s="157">
        <v>1</v>
      </c>
      <c r="I39" s="157">
        <v>1</v>
      </c>
      <c r="J39" s="157">
        <v>1</v>
      </c>
      <c r="K39" s="157">
        <v>1</v>
      </c>
      <c r="L39" s="157">
        <v>1</v>
      </c>
      <c r="M39" s="157"/>
      <c r="N39" s="157"/>
      <c r="O39" s="158"/>
      <c r="P39" s="240">
        <v>8.7500000000000008E-3</v>
      </c>
      <c r="Q39" s="32"/>
      <c r="R39" s="304">
        <f>COUNTIF(D39:O46,"1")/(COUNTIF(D39:O46,"1")+COUNTIF(D39:O46,"0"))*Q40</f>
        <v>4.9344262295081973E-2</v>
      </c>
      <c r="S39" s="305"/>
    </row>
    <row r="40" spans="1:22" s="8" customFormat="1" ht="14.1" customHeight="1" outlineLevel="1" thickBot="1" x14ac:dyDescent="0.35">
      <c r="A40" s="11" t="e">
        <f t="shared" ref="A40:A46" si="3">+A39+1</f>
        <v>#REF!</v>
      </c>
      <c r="B40" s="296"/>
      <c r="C40" s="12" t="s">
        <v>196</v>
      </c>
      <c r="D40" s="160">
        <v>1</v>
      </c>
      <c r="E40" s="40">
        <v>1</v>
      </c>
      <c r="F40" s="40">
        <v>1</v>
      </c>
      <c r="G40" s="40">
        <v>1</v>
      </c>
      <c r="H40" s="69">
        <v>1</v>
      </c>
      <c r="I40" s="69">
        <v>1</v>
      </c>
      <c r="J40" s="69">
        <v>1</v>
      </c>
      <c r="K40" s="69">
        <v>0</v>
      </c>
      <c r="L40" s="69">
        <v>0</v>
      </c>
      <c r="M40" s="69"/>
      <c r="N40" s="69"/>
      <c r="O40" s="159"/>
      <c r="P40" s="240">
        <v>8.7500000000000008E-3</v>
      </c>
      <c r="Q40" s="65">
        <v>7.0000000000000007E-2</v>
      </c>
      <c r="R40" s="306"/>
      <c r="S40" s="307"/>
    </row>
    <row r="41" spans="1:22" s="8" customFormat="1" ht="30" customHeight="1" outlineLevel="1" thickBot="1" x14ac:dyDescent="0.35">
      <c r="A41" s="11" t="e">
        <f t="shared" si="3"/>
        <v>#REF!</v>
      </c>
      <c r="B41" s="296"/>
      <c r="C41" s="98" t="s">
        <v>197</v>
      </c>
      <c r="D41" s="160">
        <v>1</v>
      </c>
      <c r="E41" s="40">
        <v>1</v>
      </c>
      <c r="F41" s="40">
        <v>1</v>
      </c>
      <c r="G41" s="40">
        <v>1</v>
      </c>
      <c r="H41" s="40">
        <v>1</v>
      </c>
      <c r="I41" s="69">
        <v>1</v>
      </c>
      <c r="J41" s="69">
        <v>1</v>
      </c>
      <c r="K41" s="69">
        <v>0</v>
      </c>
      <c r="L41" s="69">
        <v>0</v>
      </c>
      <c r="M41" s="69"/>
      <c r="N41" s="69"/>
      <c r="O41" s="159"/>
      <c r="P41" s="240">
        <v>8.7500000000000008E-3</v>
      </c>
      <c r="Q41" s="32"/>
      <c r="R41" s="306"/>
      <c r="S41" s="307"/>
    </row>
    <row r="42" spans="1:22" s="8" customFormat="1" ht="27.75" customHeight="1" outlineLevel="1" thickBot="1" x14ac:dyDescent="0.35">
      <c r="A42" s="11" t="e">
        <f t="shared" si="3"/>
        <v>#REF!</v>
      </c>
      <c r="B42" s="296"/>
      <c r="C42" s="98" t="s">
        <v>198</v>
      </c>
      <c r="D42" s="160">
        <v>1</v>
      </c>
      <c r="E42" s="40">
        <v>1</v>
      </c>
      <c r="F42" s="69">
        <v>0</v>
      </c>
      <c r="G42" s="69">
        <v>1</v>
      </c>
      <c r="H42" s="69">
        <v>1</v>
      </c>
      <c r="I42" s="69">
        <v>1</v>
      </c>
      <c r="J42" s="69">
        <v>1</v>
      </c>
      <c r="K42" s="69">
        <v>0</v>
      </c>
      <c r="L42" s="69">
        <v>0</v>
      </c>
      <c r="M42" s="69"/>
      <c r="N42" s="69"/>
      <c r="O42" s="159"/>
      <c r="P42" s="240">
        <v>8.7500000000000008E-3</v>
      </c>
      <c r="R42" s="306"/>
      <c r="S42" s="307"/>
      <c r="V42" s="57"/>
    </row>
    <row r="43" spans="1:22" s="8" customFormat="1" ht="30" customHeight="1" outlineLevel="1" thickBot="1" x14ac:dyDescent="0.35">
      <c r="A43" s="11" t="e">
        <f t="shared" si="3"/>
        <v>#REF!</v>
      </c>
      <c r="B43" s="296"/>
      <c r="C43" s="98" t="s">
        <v>199</v>
      </c>
      <c r="D43" s="160">
        <v>1</v>
      </c>
      <c r="E43" s="40">
        <v>1</v>
      </c>
      <c r="F43" s="69">
        <v>1</v>
      </c>
      <c r="G43" s="69">
        <v>1</v>
      </c>
      <c r="H43" s="69">
        <v>1</v>
      </c>
      <c r="I43" s="69">
        <v>1</v>
      </c>
      <c r="J43" s="69">
        <v>1</v>
      </c>
      <c r="K43" s="69">
        <v>0</v>
      </c>
      <c r="L43" s="69">
        <v>0</v>
      </c>
      <c r="M43" s="69"/>
      <c r="N43" s="69"/>
      <c r="O43" s="159"/>
      <c r="P43" s="240">
        <v>8.7500000000000008E-3</v>
      </c>
      <c r="Q43" s="32"/>
      <c r="R43" s="306"/>
      <c r="S43" s="307"/>
    </row>
    <row r="44" spans="1:22" s="8" customFormat="1" ht="14.1" customHeight="1" outlineLevel="1" thickBot="1" x14ac:dyDescent="0.35">
      <c r="A44" s="11" t="e">
        <f t="shared" si="3"/>
        <v>#REF!</v>
      </c>
      <c r="B44" s="296"/>
      <c r="C44" s="12" t="s">
        <v>200</v>
      </c>
      <c r="D44" s="160">
        <v>1</v>
      </c>
      <c r="E44" s="40">
        <v>1</v>
      </c>
      <c r="F44" s="69">
        <v>0</v>
      </c>
      <c r="G44" s="69">
        <v>1</v>
      </c>
      <c r="H44" s="69">
        <v>1</v>
      </c>
      <c r="I44" s="69">
        <v>1</v>
      </c>
      <c r="J44" s="69">
        <v>1</v>
      </c>
      <c r="K44" s="69">
        <v>0</v>
      </c>
      <c r="L44" s="69">
        <v>0</v>
      </c>
      <c r="M44" s="69"/>
      <c r="N44" s="69"/>
      <c r="O44" s="159"/>
      <c r="P44" s="240">
        <v>8.7500000000000008E-3</v>
      </c>
      <c r="Q44" s="32"/>
      <c r="R44" s="306"/>
      <c r="S44" s="307"/>
    </row>
    <row r="45" spans="1:22" s="8" customFormat="1" ht="14.1" customHeight="1" outlineLevel="1" thickBot="1" x14ac:dyDescent="0.35">
      <c r="A45" s="11" t="e">
        <f t="shared" si="3"/>
        <v>#REF!</v>
      </c>
      <c r="B45" s="296"/>
      <c r="C45" s="12" t="s">
        <v>201</v>
      </c>
      <c r="D45" s="160">
        <v>1</v>
      </c>
      <c r="E45" s="40">
        <v>0</v>
      </c>
      <c r="F45" s="69">
        <v>0</v>
      </c>
      <c r="G45" s="69">
        <v>0</v>
      </c>
      <c r="H45" s="69">
        <v>0</v>
      </c>
      <c r="I45" s="69">
        <v>0</v>
      </c>
      <c r="J45" s="69">
        <v>0</v>
      </c>
      <c r="K45" s="69"/>
      <c r="L45" s="69"/>
      <c r="M45" s="69"/>
      <c r="N45" s="69"/>
      <c r="O45" s="159"/>
      <c r="P45" s="240">
        <v>8.7500000000000008E-3</v>
      </c>
      <c r="Q45" s="32"/>
      <c r="R45" s="306"/>
      <c r="S45" s="307"/>
    </row>
    <row r="46" spans="1:22" s="8" customFormat="1" ht="14.1" customHeight="1" outlineLevel="1" thickBot="1" x14ac:dyDescent="0.35">
      <c r="A46" s="11" t="e">
        <f t="shared" si="3"/>
        <v>#REF!</v>
      </c>
      <c r="B46" s="295"/>
      <c r="C46" s="103" t="s">
        <v>202</v>
      </c>
      <c r="D46" s="161"/>
      <c r="E46" s="162"/>
      <c r="F46" s="162"/>
      <c r="G46" s="162"/>
      <c r="H46" s="162"/>
      <c r="I46" s="162"/>
      <c r="J46" s="162"/>
      <c r="K46" s="162"/>
      <c r="L46" s="162"/>
      <c r="M46" s="162"/>
      <c r="N46" s="162"/>
      <c r="O46" s="163"/>
      <c r="P46" s="240">
        <v>8.7500000000000008E-3</v>
      </c>
      <c r="Q46" s="62"/>
      <c r="R46" s="308"/>
      <c r="S46" s="309"/>
    </row>
    <row r="47" spans="1:22" s="8" customFormat="1" ht="14.1" customHeight="1" outlineLevel="1" thickBot="1" x14ac:dyDescent="0.35">
      <c r="A47" s="11" t="e">
        <f>+#REF!+1</f>
        <v>#REF!</v>
      </c>
      <c r="B47" s="294" t="s">
        <v>203</v>
      </c>
      <c r="C47" s="105" t="s">
        <v>204</v>
      </c>
      <c r="D47" s="164"/>
      <c r="E47" s="157"/>
      <c r="F47" s="157">
        <v>1</v>
      </c>
      <c r="G47" s="157">
        <v>1</v>
      </c>
      <c r="H47" s="157">
        <v>1</v>
      </c>
      <c r="I47" s="157">
        <v>1</v>
      </c>
      <c r="J47" s="157">
        <v>1</v>
      </c>
      <c r="K47" s="157">
        <v>1</v>
      </c>
      <c r="L47" s="157">
        <v>1</v>
      </c>
      <c r="M47" s="157"/>
      <c r="N47" s="157"/>
      <c r="O47" s="158"/>
      <c r="P47" s="240">
        <v>1.4E-2</v>
      </c>
      <c r="Q47" s="32"/>
      <c r="R47" s="304">
        <f>COUNTIF(D47:O51,"1")/(COUNTIF(D47:O51,"1")+COUNTIF(D47:O51,"0"))*Q48</f>
        <v>7.0000000000000007E-2</v>
      </c>
      <c r="S47" s="305"/>
    </row>
    <row r="48" spans="1:22" ht="13.5" customHeight="1" outlineLevel="1" thickBot="1" x14ac:dyDescent="0.35">
      <c r="A48" s="11" t="e">
        <f>+A47+1</f>
        <v>#REF!</v>
      </c>
      <c r="B48" s="296"/>
      <c r="C48" s="12" t="s">
        <v>205</v>
      </c>
      <c r="D48" s="160"/>
      <c r="E48" s="69"/>
      <c r="F48" s="69">
        <v>1</v>
      </c>
      <c r="G48" s="69">
        <v>1</v>
      </c>
      <c r="H48" s="69">
        <v>1</v>
      </c>
      <c r="I48" s="69">
        <v>1</v>
      </c>
      <c r="J48" s="69">
        <v>1</v>
      </c>
      <c r="K48" s="69">
        <v>1</v>
      </c>
      <c r="L48" s="69"/>
      <c r="M48" s="69"/>
      <c r="N48" s="69"/>
      <c r="O48" s="159"/>
      <c r="P48" s="240">
        <v>1.4E-2</v>
      </c>
      <c r="Q48" s="65">
        <v>7.0000000000000007E-2</v>
      </c>
      <c r="R48" s="306"/>
      <c r="S48" s="307"/>
    </row>
    <row r="49" spans="1:20" ht="14.1" customHeight="1" outlineLevel="1" thickBot="1" x14ac:dyDescent="0.35">
      <c r="A49" s="11" t="e">
        <f t="shared" ref="A49:A51" si="4">+A48+1</f>
        <v>#REF!</v>
      </c>
      <c r="B49" s="296"/>
      <c r="C49" s="12" t="s">
        <v>206</v>
      </c>
      <c r="D49" s="160"/>
      <c r="E49" s="69"/>
      <c r="F49" s="69">
        <v>1</v>
      </c>
      <c r="G49" s="69">
        <v>1</v>
      </c>
      <c r="H49" s="69">
        <v>1</v>
      </c>
      <c r="I49" s="69">
        <v>1</v>
      </c>
      <c r="J49" s="69">
        <v>1</v>
      </c>
      <c r="K49" s="69">
        <v>1</v>
      </c>
      <c r="L49" s="69"/>
      <c r="M49" s="69"/>
      <c r="N49" s="69"/>
      <c r="O49" s="159"/>
      <c r="P49" s="240">
        <v>1.4E-2</v>
      </c>
      <c r="Q49" s="32"/>
      <c r="R49" s="306"/>
      <c r="S49" s="307"/>
    </row>
    <row r="50" spans="1:20" ht="14.1" customHeight="1" outlineLevel="1" thickBot="1" x14ac:dyDescent="0.35">
      <c r="A50" s="11" t="e">
        <f t="shared" si="4"/>
        <v>#REF!</v>
      </c>
      <c r="B50" s="296"/>
      <c r="C50" s="12" t="s">
        <v>207</v>
      </c>
      <c r="D50" s="160">
        <v>1</v>
      </c>
      <c r="E50" s="69"/>
      <c r="F50" s="69"/>
      <c r="G50" s="69">
        <v>1</v>
      </c>
      <c r="H50" s="69"/>
      <c r="I50" s="69"/>
      <c r="J50" s="69"/>
      <c r="K50" s="69"/>
      <c r="L50" s="69"/>
      <c r="M50" s="69"/>
      <c r="N50" s="69"/>
      <c r="O50" s="159"/>
      <c r="P50" s="240">
        <v>1.4E-2</v>
      </c>
      <c r="Q50" s="32"/>
      <c r="R50" s="306"/>
      <c r="S50" s="307"/>
    </row>
    <row r="51" spans="1:20" ht="13.5" customHeight="1" outlineLevel="1" thickBot="1" x14ac:dyDescent="0.35">
      <c r="A51" s="11" t="e">
        <f t="shared" si="4"/>
        <v>#REF!</v>
      </c>
      <c r="B51" s="296"/>
      <c r="C51" s="12" t="s">
        <v>208</v>
      </c>
      <c r="D51" s="160">
        <v>1</v>
      </c>
      <c r="E51" s="69"/>
      <c r="F51" s="69"/>
      <c r="G51" s="69">
        <v>1</v>
      </c>
      <c r="H51" s="69"/>
      <c r="I51" s="69"/>
      <c r="J51" s="69"/>
      <c r="K51" s="69"/>
      <c r="L51" s="69"/>
      <c r="M51" s="69"/>
      <c r="N51" s="69"/>
      <c r="O51" s="159"/>
      <c r="P51" s="240">
        <v>1.4E-2</v>
      </c>
      <c r="Q51" s="32"/>
      <c r="R51" s="306"/>
      <c r="S51" s="307"/>
    </row>
    <row r="52" spans="1:20" s="8" customFormat="1" ht="14.1" customHeight="1" outlineLevel="1" thickBot="1" x14ac:dyDescent="0.35">
      <c r="A52" s="11" t="e">
        <f>+#REF!+1</f>
        <v>#REF!</v>
      </c>
      <c r="B52" s="91" t="s">
        <v>210</v>
      </c>
      <c r="C52" s="106" t="s">
        <v>211</v>
      </c>
      <c r="D52" s="166">
        <v>1</v>
      </c>
      <c r="E52" s="167"/>
      <c r="F52" s="167"/>
      <c r="G52" s="167"/>
      <c r="H52" s="167"/>
      <c r="I52" s="167"/>
      <c r="J52" s="167"/>
      <c r="K52" s="167"/>
      <c r="L52" s="167"/>
      <c r="M52" s="167"/>
      <c r="N52" s="167"/>
      <c r="O52" s="168"/>
      <c r="P52" s="227">
        <v>0.05</v>
      </c>
      <c r="Q52" s="65">
        <v>0.05</v>
      </c>
      <c r="R52" s="324">
        <f>COUNTIF(D52:O52,"1")/(COUNTIF(D52:O52,"1")+COUNTIF(D52:O52,"0"))*Q52</f>
        <v>0.05</v>
      </c>
      <c r="S52" s="324"/>
    </row>
    <row r="53" spans="1:20" s="8" customFormat="1" ht="14.1" customHeight="1" outlineLevel="1" thickBot="1" x14ac:dyDescent="0.35">
      <c r="A53" s="11" t="e">
        <f>+#REF!+1</f>
        <v>#REF!</v>
      </c>
      <c r="B53" s="294" t="s">
        <v>224</v>
      </c>
      <c r="C53" s="105" t="s">
        <v>225</v>
      </c>
      <c r="D53" s="164">
        <v>1</v>
      </c>
      <c r="E53" s="165">
        <v>1</v>
      </c>
      <c r="F53" s="165">
        <v>1</v>
      </c>
      <c r="G53" s="165">
        <v>1</v>
      </c>
      <c r="H53" s="165">
        <v>1</v>
      </c>
      <c r="I53" s="165">
        <v>1</v>
      </c>
      <c r="J53" s="157">
        <v>1</v>
      </c>
      <c r="K53" s="157">
        <v>1</v>
      </c>
      <c r="L53" s="157">
        <v>1</v>
      </c>
      <c r="M53" s="157"/>
      <c r="N53" s="157"/>
      <c r="O53" s="158"/>
      <c r="P53" s="248">
        <v>2.3300000000000001E-2</v>
      </c>
      <c r="Q53" s="65">
        <v>7.0000000000000007E-2</v>
      </c>
      <c r="R53" s="304">
        <f>COUNTIF(D53:O55,"1")/(COUNTIF(D53:O55,"1")+COUNTIF(D53:O55,"0"))*Q53</f>
        <v>6.7407407407407416E-2</v>
      </c>
      <c r="S53" s="305"/>
    </row>
    <row r="54" spans="1:20" ht="14.1" customHeight="1" outlineLevel="1" thickBot="1" x14ac:dyDescent="0.35">
      <c r="A54" s="11" t="e">
        <f>+A53+1</f>
        <v>#REF!</v>
      </c>
      <c r="B54" s="296"/>
      <c r="C54" s="12" t="s">
        <v>226</v>
      </c>
      <c r="D54" s="160">
        <v>1</v>
      </c>
      <c r="E54" s="40">
        <v>1</v>
      </c>
      <c r="F54" s="40">
        <v>1</v>
      </c>
      <c r="G54" s="40">
        <v>0</v>
      </c>
      <c r="H54" s="40">
        <v>1</v>
      </c>
      <c r="I54" s="40">
        <v>1</v>
      </c>
      <c r="J54" s="69">
        <v>1</v>
      </c>
      <c r="K54" s="69">
        <v>1</v>
      </c>
      <c r="L54" s="69">
        <v>1</v>
      </c>
      <c r="M54" s="69"/>
      <c r="N54" s="69"/>
      <c r="O54" s="159"/>
      <c r="P54" s="248">
        <v>2.3300000000000001E-2</v>
      </c>
      <c r="Q54" s="32"/>
      <c r="R54" s="306"/>
      <c r="S54" s="307"/>
      <c r="T54" s="57"/>
    </row>
    <row r="55" spans="1:20" ht="14.1" customHeight="1" outlineLevel="1" thickBot="1" x14ac:dyDescent="0.35">
      <c r="A55" s="11" t="e">
        <f>+A54+1</f>
        <v>#REF!</v>
      </c>
      <c r="B55" s="295"/>
      <c r="C55" s="103" t="s">
        <v>227</v>
      </c>
      <c r="D55" s="161">
        <v>1</v>
      </c>
      <c r="E55" s="170">
        <v>1</v>
      </c>
      <c r="F55" s="170">
        <v>1</v>
      </c>
      <c r="G55" s="170">
        <v>1</v>
      </c>
      <c r="H55" s="170">
        <v>1</v>
      </c>
      <c r="I55" s="170">
        <v>1</v>
      </c>
      <c r="J55" s="162">
        <v>1</v>
      </c>
      <c r="K55" s="162">
        <v>1</v>
      </c>
      <c r="L55" s="162">
        <v>1</v>
      </c>
      <c r="M55" s="162"/>
      <c r="N55" s="162"/>
      <c r="O55" s="163"/>
      <c r="P55" s="240">
        <v>2.3300000000000001E-2</v>
      </c>
      <c r="R55" s="308"/>
      <c r="S55" s="309"/>
    </row>
    <row r="56" spans="1:20" s="8" customFormat="1" ht="14.1" customHeight="1" outlineLevel="1" x14ac:dyDescent="0.3">
      <c r="A56" s="11">
        <v>2</v>
      </c>
      <c r="B56" s="294" t="s">
        <v>228</v>
      </c>
      <c r="C56" s="105" t="s">
        <v>229</v>
      </c>
      <c r="D56" s="164"/>
      <c r="E56" s="157"/>
      <c r="F56" s="157"/>
      <c r="G56" s="157"/>
      <c r="H56" s="157"/>
      <c r="I56" s="157"/>
      <c r="J56" s="157">
        <v>0</v>
      </c>
      <c r="K56" s="157"/>
      <c r="L56" s="157">
        <v>0</v>
      </c>
      <c r="M56" s="157"/>
      <c r="N56" s="157"/>
      <c r="O56" s="158"/>
      <c r="P56" s="248">
        <v>3.5000000000000003E-2</v>
      </c>
      <c r="Q56" s="65">
        <v>7.0000000000000007E-2</v>
      </c>
      <c r="R56" s="304">
        <f>COUNTIF(D56:O57,"1")/(COUNTIF(D56:O57,"1")+COUNTIF(D56:O57,"0"))*Q56</f>
        <v>0</v>
      </c>
      <c r="S56" s="305"/>
    </row>
    <row r="57" spans="1:20" s="8" customFormat="1" ht="14.1" customHeight="1" outlineLevel="1" thickBot="1" x14ac:dyDescent="0.35">
      <c r="A57" s="11">
        <v>2</v>
      </c>
      <c r="B57" s="295"/>
      <c r="C57" s="103" t="s">
        <v>230</v>
      </c>
      <c r="D57" s="161"/>
      <c r="E57" s="162"/>
      <c r="F57" s="162"/>
      <c r="G57" s="162"/>
      <c r="H57" s="162"/>
      <c r="I57" s="162"/>
      <c r="J57" s="162"/>
      <c r="K57" s="162"/>
      <c r="L57" s="162" t="s">
        <v>83</v>
      </c>
      <c r="M57" s="162"/>
      <c r="N57" s="162"/>
      <c r="O57" s="163"/>
      <c r="P57" s="249">
        <v>3.5000000000000003E-2</v>
      </c>
      <c r="Q57" s="32"/>
      <c r="R57" s="308"/>
      <c r="S57" s="309"/>
    </row>
    <row r="58" spans="1:20" ht="33" customHeight="1" outlineLevel="1" thickBot="1" x14ac:dyDescent="0.35">
      <c r="A58" s="11"/>
      <c r="B58" s="294" t="s">
        <v>231</v>
      </c>
      <c r="C58" s="107" t="s">
        <v>233</v>
      </c>
      <c r="D58" s="164"/>
      <c r="E58" s="157"/>
      <c r="F58" s="157"/>
      <c r="G58" s="157"/>
      <c r="H58" s="157">
        <v>1</v>
      </c>
      <c r="I58" s="157"/>
      <c r="J58" s="157"/>
      <c r="K58" s="157"/>
      <c r="L58" s="157"/>
      <c r="M58" s="157"/>
      <c r="N58" s="157"/>
      <c r="O58" s="158"/>
      <c r="P58" s="248">
        <v>5.0000000000000001E-3</v>
      </c>
      <c r="Q58" s="65">
        <v>0.01</v>
      </c>
      <c r="R58" s="304">
        <f>COUNTIF(D58:O59,"1")/(COUNTIF(D58:O59,"1")+COUNTIF(D58:O59,"0"))*Q58</f>
        <v>0.01</v>
      </c>
      <c r="S58" s="305"/>
    </row>
    <row r="59" spans="1:20" ht="14.1" customHeight="1" outlineLevel="1" thickBot="1" x14ac:dyDescent="0.35">
      <c r="A59" s="11">
        <f>+A58+1</f>
        <v>1</v>
      </c>
      <c r="B59" s="295"/>
      <c r="C59" s="103" t="s">
        <v>234</v>
      </c>
      <c r="D59" s="161"/>
      <c r="E59" s="162"/>
      <c r="F59" s="162"/>
      <c r="G59" s="162"/>
      <c r="H59" s="162"/>
      <c r="I59" s="162"/>
      <c r="J59" s="162"/>
      <c r="K59" s="162"/>
      <c r="L59" s="162"/>
      <c r="M59" s="162"/>
      <c r="N59" s="162"/>
      <c r="O59" s="163"/>
      <c r="P59" s="248">
        <v>5.0000000000000001E-3</v>
      </c>
      <c r="Q59" s="32"/>
      <c r="R59" s="308"/>
      <c r="S59" s="309"/>
    </row>
    <row r="60" spans="1:20" s="8" customFormat="1" ht="14.1" customHeight="1" outlineLevel="1" thickBot="1" x14ac:dyDescent="0.35">
      <c r="A60" s="11" t="e">
        <f>+#REF!+1</f>
        <v>#REF!</v>
      </c>
      <c r="B60" s="294" t="s">
        <v>236</v>
      </c>
      <c r="C60" s="105" t="s">
        <v>237</v>
      </c>
      <c r="D60" s="102"/>
      <c r="E60" s="156"/>
      <c r="F60" s="156">
        <v>1</v>
      </c>
      <c r="G60" s="156"/>
      <c r="H60" s="156"/>
      <c r="I60" s="156"/>
      <c r="J60" s="156"/>
      <c r="K60" s="156"/>
      <c r="L60" s="156">
        <v>1</v>
      </c>
      <c r="M60" s="156"/>
      <c r="N60" s="156"/>
      <c r="O60" s="232"/>
      <c r="P60" s="255">
        <v>3.5000000000000003E-2</v>
      </c>
      <c r="Q60" s="65">
        <v>7.0000000000000007E-2</v>
      </c>
      <c r="R60" s="304">
        <f>COUNTIF(D60:O61,"1")/(COUNTIF(D60:O61,"1")+COUNTIF(D60:O61,"0"))*Q60</f>
        <v>7.0000000000000007E-2</v>
      </c>
      <c r="S60" s="305"/>
    </row>
    <row r="61" spans="1:20" ht="14.1" customHeight="1" outlineLevel="1" thickBot="1" x14ac:dyDescent="0.35">
      <c r="A61" s="11" t="e">
        <f>+A60+1</f>
        <v>#REF!</v>
      </c>
      <c r="B61" s="295"/>
      <c r="C61" s="103" t="s">
        <v>238</v>
      </c>
      <c r="D61" s="101"/>
      <c r="E61" s="175"/>
      <c r="F61" s="175">
        <v>1</v>
      </c>
      <c r="G61" s="175"/>
      <c r="H61" s="175"/>
      <c r="I61" s="175"/>
      <c r="J61" s="175"/>
      <c r="K61" s="175"/>
      <c r="L61" s="175"/>
      <c r="M61" s="175"/>
      <c r="N61" s="175"/>
      <c r="O61" s="254"/>
      <c r="P61" s="256">
        <v>3.5000000000000003E-2</v>
      </c>
      <c r="Q61" s="32"/>
      <c r="R61" s="308"/>
      <c r="S61" s="309"/>
    </row>
    <row r="62" spans="1:20" ht="14.1" customHeight="1" outlineLevel="1" thickBot="1" x14ac:dyDescent="0.35">
      <c r="A62" s="11"/>
      <c r="B62" s="294" t="s">
        <v>254</v>
      </c>
      <c r="C62" s="105" t="s">
        <v>255</v>
      </c>
      <c r="D62" s="176">
        <v>1</v>
      </c>
      <c r="E62" s="177">
        <v>1</v>
      </c>
      <c r="F62" s="177">
        <v>1</v>
      </c>
      <c r="G62" s="177">
        <v>1</v>
      </c>
      <c r="H62" s="177">
        <v>1</v>
      </c>
      <c r="I62" s="177">
        <v>1</v>
      </c>
      <c r="J62" s="177">
        <v>1</v>
      </c>
      <c r="K62" s="177">
        <v>1</v>
      </c>
      <c r="L62" s="177">
        <v>1</v>
      </c>
      <c r="M62" s="177"/>
      <c r="N62" s="177"/>
      <c r="O62" s="177"/>
      <c r="P62" s="256">
        <v>3.3500000000000002E-2</v>
      </c>
      <c r="Q62" s="32"/>
    </row>
    <row r="63" spans="1:20" ht="14.1" customHeight="1" outlineLevel="1" thickBot="1" x14ac:dyDescent="0.35">
      <c r="A63" s="11"/>
      <c r="B63" s="296"/>
      <c r="C63" s="99" t="s">
        <v>256</v>
      </c>
      <c r="D63" s="178">
        <v>1</v>
      </c>
      <c r="E63" s="71">
        <v>1</v>
      </c>
      <c r="F63" s="71">
        <v>1</v>
      </c>
      <c r="G63" s="34"/>
      <c r="H63" s="34"/>
      <c r="I63" s="34"/>
      <c r="J63" s="34"/>
      <c r="K63" s="71">
        <v>0</v>
      </c>
      <c r="L63" s="71">
        <v>0</v>
      </c>
      <c r="M63" s="34"/>
      <c r="N63" s="34"/>
      <c r="O63" s="34"/>
      <c r="P63" s="256">
        <v>3.3300000000000003E-2</v>
      </c>
      <c r="Q63" s="72">
        <v>0.2</v>
      </c>
      <c r="R63" s="304"/>
      <c r="S63" s="305"/>
    </row>
    <row r="64" spans="1:20" ht="14.1" customHeight="1" outlineLevel="1" thickBot="1" x14ac:dyDescent="0.35">
      <c r="A64" s="32"/>
      <c r="B64" s="296"/>
      <c r="C64" s="111" t="s">
        <v>257</v>
      </c>
      <c r="D64" s="178">
        <v>1</v>
      </c>
      <c r="E64" s="71">
        <v>1</v>
      </c>
      <c r="F64" s="71">
        <v>1</v>
      </c>
      <c r="G64" s="71">
        <v>1</v>
      </c>
      <c r="H64" s="34"/>
      <c r="I64" s="34"/>
      <c r="J64" s="34"/>
      <c r="K64" s="71">
        <v>1</v>
      </c>
      <c r="L64" s="71">
        <v>0</v>
      </c>
      <c r="M64" s="34"/>
      <c r="N64" s="34"/>
      <c r="O64" s="34"/>
      <c r="P64" s="256">
        <v>3.3300000000000003E-2</v>
      </c>
    </row>
    <row r="65" spans="1:19" ht="14.1" customHeight="1" outlineLevel="1" thickBot="1" x14ac:dyDescent="0.35">
      <c r="A65" s="32"/>
      <c r="B65" s="296"/>
      <c r="C65" s="112" t="s">
        <v>258</v>
      </c>
      <c r="D65" s="178">
        <v>1</v>
      </c>
      <c r="E65" s="71">
        <v>1</v>
      </c>
      <c r="F65" s="71">
        <v>1</v>
      </c>
      <c r="G65" s="71">
        <v>1</v>
      </c>
      <c r="H65" s="71">
        <v>1</v>
      </c>
      <c r="I65" s="71">
        <v>1</v>
      </c>
      <c r="J65" s="71">
        <v>1</v>
      </c>
      <c r="K65" s="71">
        <v>1</v>
      </c>
      <c r="L65" s="71">
        <v>0</v>
      </c>
      <c r="M65" s="34"/>
      <c r="N65" s="34"/>
      <c r="O65" s="34"/>
      <c r="P65" s="256">
        <v>3.3300000000000003E-2</v>
      </c>
      <c r="Q65" s="70"/>
    </row>
    <row r="66" spans="1:19" ht="14.1" customHeight="1" outlineLevel="1" thickBot="1" x14ac:dyDescent="0.35">
      <c r="A66" s="32"/>
      <c r="B66" s="296"/>
      <c r="C66" s="111" t="s">
        <v>259</v>
      </c>
      <c r="D66" s="178">
        <v>1</v>
      </c>
      <c r="E66" s="71">
        <v>1</v>
      </c>
      <c r="F66" s="71">
        <v>1</v>
      </c>
      <c r="G66" s="71">
        <v>1</v>
      </c>
      <c r="H66" s="71">
        <v>1</v>
      </c>
      <c r="I66" s="71">
        <v>1</v>
      </c>
      <c r="J66" s="71">
        <v>1</v>
      </c>
      <c r="K66" s="71">
        <v>1</v>
      </c>
      <c r="L66" s="71">
        <v>0</v>
      </c>
      <c r="M66" s="34"/>
      <c r="N66" s="34"/>
      <c r="O66" s="34"/>
      <c r="P66" s="256">
        <v>3.3300000000000003E-2</v>
      </c>
      <c r="Q66" s="32"/>
    </row>
    <row r="67" spans="1:19" ht="14.1" customHeight="1" outlineLevel="1" thickBot="1" x14ac:dyDescent="0.35">
      <c r="A67" s="32"/>
      <c r="B67" s="295"/>
      <c r="C67" s="113" t="s">
        <v>260</v>
      </c>
      <c r="D67" s="253"/>
      <c r="E67" s="183"/>
      <c r="F67" s="183"/>
      <c r="G67" s="183"/>
      <c r="H67" s="183"/>
      <c r="I67" s="183"/>
      <c r="J67" s="183"/>
      <c r="K67" s="183"/>
      <c r="L67" s="71">
        <v>0</v>
      </c>
      <c r="M67" s="183"/>
      <c r="N67" s="183"/>
      <c r="O67" s="183"/>
      <c r="P67" s="257">
        <v>3.3300000000000003E-2</v>
      </c>
      <c r="Q67" s="32"/>
    </row>
    <row r="68" spans="1:19" ht="14.1" customHeight="1" outlineLevel="1" x14ac:dyDescent="0.3">
      <c r="A68" s="32"/>
      <c r="B68" s="32"/>
      <c r="C68" s="33"/>
      <c r="D68" s="34"/>
      <c r="E68" s="34"/>
      <c r="F68" s="34"/>
      <c r="G68" s="34"/>
      <c r="H68" s="34"/>
      <c r="I68" s="34"/>
      <c r="J68" s="34"/>
      <c r="K68" s="34"/>
      <c r="L68" s="34"/>
      <c r="M68" s="34"/>
      <c r="N68" s="34"/>
      <c r="O68" s="34"/>
      <c r="P68" s="34"/>
      <c r="Q68" s="32"/>
    </row>
    <row r="69" spans="1:19" ht="14.1" customHeight="1" outlineLevel="1" x14ac:dyDescent="0.3">
      <c r="A69" s="32"/>
      <c r="B69" s="32"/>
      <c r="C69" s="33"/>
      <c r="D69" s="34"/>
      <c r="E69" s="34"/>
      <c r="F69" s="34"/>
      <c r="G69" s="34"/>
      <c r="H69" s="34"/>
      <c r="I69" s="34"/>
      <c r="J69" s="34"/>
      <c r="K69" s="34"/>
      <c r="L69" s="34"/>
      <c r="M69" s="34"/>
      <c r="N69" s="34"/>
      <c r="O69" s="34"/>
      <c r="P69" s="34"/>
      <c r="Q69" s="32"/>
      <c r="R69" s="304">
        <f>COUNTIF(D62:O67,"1")/(COUNTIF(D62:O67,"1")+COUNTIF(D62:O67,"0"))*Q63</f>
        <v>0.16923076923076924</v>
      </c>
      <c r="S69" s="305"/>
    </row>
    <row r="70" spans="1:19" ht="14.1" customHeight="1" outlineLevel="1" x14ac:dyDescent="0.3">
      <c r="A70" s="32"/>
      <c r="B70" s="32"/>
      <c r="C70" s="33"/>
      <c r="D70" s="34"/>
      <c r="E70" s="34"/>
      <c r="F70" s="34"/>
      <c r="G70" s="34"/>
      <c r="H70" s="34"/>
      <c r="I70" s="34"/>
      <c r="J70" s="34"/>
      <c r="K70" s="34"/>
      <c r="L70" s="34"/>
      <c r="M70" s="34"/>
      <c r="N70" s="34"/>
      <c r="O70" s="34"/>
      <c r="P70" s="34"/>
      <c r="Q70" s="32"/>
      <c r="R70" s="308"/>
      <c r="S70" s="309"/>
    </row>
    <row r="71" spans="1:19" ht="14.1" customHeight="1" outlineLevel="1" x14ac:dyDescent="0.3">
      <c r="A71" s="32"/>
      <c r="B71" s="32"/>
      <c r="C71" s="33"/>
      <c r="D71" s="34"/>
      <c r="E71" s="34"/>
      <c r="F71" s="34"/>
      <c r="G71" s="34"/>
      <c r="H71" s="34"/>
      <c r="I71" s="34"/>
      <c r="J71" s="34"/>
      <c r="K71" s="34"/>
      <c r="L71" s="34"/>
      <c r="M71" s="34"/>
      <c r="N71" s="34"/>
      <c r="O71" s="34"/>
      <c r="P71" s="34"/>
      <c r="Q71" s="64"/>
      <c r="R71" s="320">
        <f>SUM(R9:S70)</f>
        <v>0.86689152984234963</v>
      </c>
      <c r="S71" s="321"/>
    </row>
    <row r="72" spans="1:19" ht="14.1" customHeight="1" outlineLevel="1" x14ac:dyDescent="0.3">
      <c r="A72" s="32"/>
      <c r="B72" s="32"/>
      <c r="C72" s="33"/>
      <c r="D72" s="34"/>
      <c r="E72" s="34"/>
      <c r="F72" s="34"/>
      <c r="G72" s="34"/>
      <c r="H72" s="34"/>
      <c r="I72" s="34"/>
      <c r="J72" s="34"/>
      <c r="K72" s="34"/>
      <c r="L72" s="34"/>
      <c r="M72" s="34"/>
      <c r="N72" s="34"/>
      <c r="O72" s="34"/>
      <c r="P72" s="34"/>
      <c r="Q72" s="70">
        <f>SUM(Q9:Q61)</f>
        <v>0.80000000000000027</v>
      </c>
    </row>
    <row r="73" spans="1:19" ht="14.1" customHeight="1" outlineLevel="1" x14ac:dyDescent="0.3">
      <c r="A73" s="32"/>
      <c r="B73" s="32"/>
      <c r="C73" s="33"/>
      <c r="D73" s="34"/>
      <c r="E73" s="34"/>
      <c r="F73" s="34"/>
      <c r="G73" s="34"/>
      <c r="H73" s="34"/>
      <c r="I73" s="34"/>
      <c r="J73" s="34"/>
      <c r="K73" s="34"/>
      <c r="L73" s="34"/>
      <c r="M73" s="34"/>
      <c r="N73" s="34"/>
      <c r="O73" s="34"/>
      <c r="P73" s="34"/>
      <c r="Q73" s="32"/>
    </row>
    <row r="74" spans="1:19" ht="14.1" customHeight="1" outlineLevel="1" x14ac:dyDescent="0.3">
      <c r="A74" s="32"/>
      <c r="B74" s="32"/>
      <c r="C74" s="33"/>
      <c r="D74" s="34"/>
      <c r="E74" s="34"/>
      <c r="F74" s="34"/>
      <c r="G74" s="34"/>
      <c r="H74" s="34"/>
      <c r="I74" s="34"/>
      <c r="J74" s="34"/>
      <c r="K74" s="34"/>
      <c r="L74" s="34"/>
      <c r="M74" s="34"/>
      <c r="N74" s="34"/>
      <c r="O74" s="34"/>
      <c r="P74" s="34"/>
      <c r="Q74" s="32"/>
    </row>
    <row r="75" spans="1:19" ht="14.1" customHeight="1" outlineLevel="1" x14ac:dyDescent="0.3">
      <c r="A75" s="32"/>
      <c r="B75" s="32"/>
      <c r="C75" s="33"/>
      <c r="D75" s="34"/>
      <c r="E75" s="34"/>
      <c r="F75" s="34"/>
      <c r="G75" s="34"/>
      <c r="H75" s="34"/>
      <c r="I75" s="34"/>
      <c r="J75" s="34"/>
      <c r="K75" s="34"/>
      <c r="L75" s="34"/>
      <c r="M75" s="34"/>
      <c r="N75" s="34"/>
      <c r="O75" s="34"/>
      <c r="P75" s="34"/>
      <c r="Q75" s="32"/>
    </row>
    <row r="76" spans="1:19" ht="14.1" customHeight="1" outlineLevel="1" x14ac:dyDescent="0.3">
      <c r="A76" s="32"/>
      <c r="B76" s="32"/>
      <c r="C76" s="33"/>
      <c r="D76" s="34"/>
      <c r="E76" s="34"/>
      <c r="F76" s="34"/>
      <c r="G76" s="34"/>
      <c r="H76" s="34"/>
      <c r="I76" s="34"/>
      <c r="J76" s="34"/>
      <c r="K76" s="34"/>
      <c r="L76" s="34"/>
      <c r="M76" s="34"/>
      <c r="N76" s="34"/>
      <c r="O76" s="34"/>
      <c r="P76" s="34"/>
      <c r="Q76" s="32"/>
    </row>
    <row r="77" spans="1:19" ht="14.1" customHeight="1" outlineLevel="1" x14ac:dyDescent="0.3">
      <c r="A77" s="32"/>
      <c r="B77" s="32"/>
      <c r="C77" s="33"/>
      <c r="D77" s="34"/>
      <c r="E77" s="34"/>
      <c r="F77" s="34"/>
      <c r="G77" s="34"/>
      <c r="H77" s="34"/>
      <c r="I77" s="34"/>
      <c r="J77" s="34"/>
      <c r="K77" s="34"/>
      <c r="L77" s="34"/>
      <c r="M77" s="34"/>
      <c r="N77" s="34"/>
      <c r="O77" s="34"/>
      <c r="P77" s="34"/>
      <c r="Q77" s="32"/>
    </row>
    <row r="78" spans="1:19" ht="14.1" customHeight="1" outlineLevel="1" x14ac:dyDescent="0.3">
      <c r="A78" s="32"/>
      <c r="B78" s="32"/>
      <c r="C78" s="33"/>
      <c r="D78" s="34"/>
      <c r="E78" s="34"/>
      <c r="F78" s="34"/>
      <c r="G78" s="34"/>
      <c r="H78" s="34"/>
      <c r="I78" s="34"/>
      <c r="J78" s="34"/>
      <c r="K78" s="34"/>
      <c r="L78" s="34"/>
      <c r="M78" s="34"/>
      <c r="N78" s="34"/>
      <c r="O78" s="34"/>
      <c r="P78" s="34"/>
      <c r="Q78" s="32"/>
    </row>
    <row r="83" spans="3:4" ht="19.5" customHeight="1" x14ac:dyDescent="0.3">
      <c r="C83" s="322" t="s">
        <v>240</v>
      </c>
      <c r="D83" s="323"/>
    </row>
    <row r="84" spans="3:4" ht="38.25" customHeight="1" x14ac:dyDescent="0.3">
      <c r="C84" s="15" t="s">
        <v>241</v>
      </c>
      <c r="D84" s="15"/>
    </row>
    <row r="85" spans="3:4" ht="15" customHeight="1" x14ac:dyDescent="0.3">
      <c r="C85" s="16">
        <v>1</v>
      </c>
      <c r="D85" s="27"/>
    </row>
    <row r="86" spans="3:4" ht="15" customHeight="1" x14ac:dyDescent="0.3">
      <c r="C86" s="16">
        <v>2</v>
      </c>
      <c r="D86" s="28"/>
    </row>
    <row r="87" spans="3:4" ht="204.75" customHeight="1" x14ac:dyDescent="0.3">
      <c r="C87" s="20">
        <v>3</v>
      </c>
      <c r="D87" s="26"/>
    </row>
    <row r="88" spans="3:4" ht="15" customHeight="1" x14ac:dyDescent="0.3">
      <c r="C88" s="20">
        <v>4</v>
      </c>
      <c r="D88" s="25"/>
    </row>
    <row r="89" spans="3:4" ht="150.75" customHeight="1" x14ac:dyDescent="0.3">
      <c r="C89" s="20">
        <v>5</v>
      </c>
      <c r="D89" s="25"/>
    </row>
  </sheetData>
  <mergeCells count="41">
    <mergeCell ref="B62:B67"/>
    <mergeCell ref="B16:B25"/>
    <mergeCell ref="B11:B13"/>
    <mergeCell ref="B26:B30"/>
    <mergeCell ref="B31:B33"/>
    <mergeCell ref="B34:B38"/>
    <mergeCell ref="B39:B46"/>
    <mergeCell ref="B47:B51"/>
    <mergeCell ref="B53:B55"/>
    <mergeCell ref="B56:B57"/>
    <mergeCell ref="B58:B59"/>
    <mergeCell ref="B60:B61"/>
    <mergeCell ref="B9:B10"/>
    <mergeCell ref="D6:J6"/>
    <mergeCell ref="A6:C6"/>
    <mergeCell ref="D3:H3"/>
    <mergeCell ref="D2:H2"/>
    <mergeCell ref="A2:C4"/>
    <mergeCell ref="G4:H4"/>
    <mergeCell ref="D4:F4"/>
    <mergeCell ref="R58:S59"/>
    <mergeCell ref="R53:S55"/>
    <mergeCell ref="R39:S46"/>
    <mergeCell ref="R52:S52"/>
    <mergeCell ref="R47:S51"/>
    <mergeCell ref="R71:S71"/>
    <mergeCell ref="C83:D83"/>
    <mergeCell ref="R69:S70"/>
    <mergeCell ref="R60:S61"/>
    <mergeCell ref="K6:O6"/>
    <mergeCell ref="R8:S8"/>
    <mergeCell ref="R9:S10"/>
    <mergeCell ref="R14:S14"/>
    <mergeCell ref="R11:S13"/>
    <mergeCell ref="R63:S63"/>
    <mergeCell ref="R34:S38"/>
    <mergeCell ref="R31:S33"/>
    <mergeCell ref="R26:S30"/>
    <mergeCell ref="R15:S15"/>
    <mergeCell ref="R16:S25"/>
    <mergeCell ref="R56:S57"/>
  </mergeCells>
  <conditionalFormatting sqref="D8:P8">
    <cfRule type="cellIs" dxfId="653" priority="42" operator="equal">
      <formula>6</formula>
    </cfRule>
    <cfRule type="cellIs" dxfId="652" priority="43" operator="equal">
      <formula>1</formula>
    </cfRule>
    <cfRule type="cellIs" dxfId="651" priority="44" operator="equal">
      <formula>2</formula>
    </cfRule>
    <cfRule type="cellIs" dxfId="650" priority="45" operator="equal">
      <formula>3</formula>
    </cfRule>
    <cfRule type="cellIs" dxfId="649" priority="46" operator="equal">
      <formula>5</formula>
    </cfRule>
    <cfRule type="cellIs" dxfId="648" priority="47" operator="equal">
      <formula>4</formula>
    </cfRule>
  </conditionalFormatting>
  <conditionalFormatting sqref="G63:J63 M63:O67 H64:J64 D67:K67 D68:P78">
    <cfRule type="cellIs" dxfId="647" priority="23" operator="equal">
      <formula>2</formula>
    </cfRule>
    <cfRule type="cellIs" dxfId="646" priority="24" operator="equal">
      <formula>3</formula>
    </cfRule>
    <cfRule type="cellIs" dxfId="645" priority="25" operator="equal">
      <formula>5</formula>
    </cfRule>
    <cfRule type="cellIs" dxfId="644" priority="26" operator="equal">
      <formula>4</formula>
    </cfRule>
    <cfRule type="cellIs" dxfId="643" priority="27" operator="equal">
      <formula>6</formula>
    </cfRule>
    <cfRule type="cellIs" dxfId="642" priority="28" operator="equal">
      <formula>1</formula>
    </cfRule>
  </conditionalFormatting>
  <conditionalFormatting sqref="Q26">
    <cfRule type="cellIs" dxfId="641" priority="2" operator="equal">
      <formula>6</formula>
    </cfRule>
    <cfRule type="cellIs" dxfId="640" priority="3" operator="equal">
      <formula>1</formula>
    </cfRule>
    <cfRule type="cellIs" dxfId="639" priority="4" operator="equal">
      <formula>2</formula>
    </cfRule>
    <cfRule type="cellIs" dxfId="638" priority="5" operator="equal">
      <formula>3</formula>
    </cfRule>
    <cfRule type="cellIs" dxfId="637" priority="6" operator="equal">
      <formula>5</formula>
    </cfRule>
    <cfRule type="cellIs" dxfId="636" priority="7" operator="equal">
      <formula>4</formula>
    </cfRule>
  </conditionalFormatting>
  <conditionalFormatting sqref="R31">
    <cfRule type="dataBar" priority="41">
      <dataBar>
        <cfvo type="min"/>
        <cfvo type="max"/>
        <color rgb="FFFFB628"/>
      </dataBar>
      <extLst>
        <ext xmlns:x14="http://schemas.microsoft.com/office/spreadsheetml/2009/9/main" uri="{B025F937-C7B1-47D3-B67F-A62EFF666E3E}">
          <x14:id>{C8F7C61F-3A58-4DEB-9838-A88A3A926F47}</x14:id>
        </ext>
      </extLst>
    </cfRule>
  </conditionalFormatting>
  <conditionalFormatting sqref="R63">
    <cfRule type="dataBar" priority="9">
      <dataBar>
        <cfvo type="min"/>
        <cfvo type="max"/>
        <color rgb="FFFFB628"/>
      </dataBar>
      <extLst>
        <ext xmlns:x14="http://schemas.microsoft.com/office/spreadsheetml/2009/9/main" uri="{B025F937-C7B1-47D3-B67F-A62EFF666E3E}">
          <x14:id>{559DB19D-1D6C-43CA-8468-F64E5DED557C}</x14:id>
        </ext>
      </extLst>
    </cfRule>
  </conditionalFormatting>
  <conditionalFormatting sqref="R69">
    <cfRule type="dataBar" priority="8">
      <dataBar>
        <cfvo type="min"/>
        <cfvo type="max"/>
        <color rgb="FFFFB628"/>
      </dataBar>
      <extLst>
        <ext xmlns:x14="http://schemas.microsoft.com/office/spreadsheetml/2009/9/main" uri="{B025F937-C7B1-47D3-B67F-A62EFF666E3E}">
          <x14:id>{8D9A6DD4-8341-437D-BB74-B5C18DFE3761}</x14:id>
        </ext>
      </extLst>
    </cfRule>
  </conditionalFormatting>
  <conditionalFormatting sqref="R71:S71 R11 R9 R26 R34 R39 R52:S52 R47 R53 R56 R58 R14:R16 R60">
    <cfRule type="dataBar" priority="48">
      <dataBar>
        <cfvo type="min"/>
        <cfvo type="max"/>
        <color rgb="FFFFB628"/>
      </dataBar>
      <extLst>
        <ext xmlns:x14="http://schemas.microsoft.com/office/spreadsheetml/2009/9/main" uri="{B025F937-C7B1-47D3-B67F-A62EFF666E3E}">
          <x14:id>{8B290FB7-864A-4426-BE9B-100E8D6EE41E}</x14:id>
        </ext>
      </extLst>
    </cfRule>
  </conditionalFormatting>
  <printOptions horizontalCentered="1"/>
  <pageMargins left="0.15748031496062992" right="0.15748031496062992" top="0.15748031496062992" bottom="0.15748031496062992" header="0.15748031496062992" footer="0.15748031496062992"/>
  <pageSetup scale="26"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iconSet" priority="10" id="{4DA4E0B9-3B54-486A-B5CA-C78B9861F748}">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D63:F64 G64 D65:J66 K64:K66 D9:O62</xm:sqref>
        </x14:conditionalFormatting>
        <x14:conditionalFormatting xmlns:xm="http://schemas.microsoft.com/office/excel/2006/main">
          <x14:cfRule type="iconSet" priority="1" id="{DE744FBE-AE98-4833-8123-56A9B12E4D7F}">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L63:L67 K63</xm:sqref>
        </x14:conditionalFormatting>
        <x14:conditionalFormatting xmlns:xm="http://schemas.microsoft.com/office/excel/2006/main">
          <x14:cfRule type="dataBar" id="{C8F7C61F-3A58-4DEB-9838-A88A3A926F47}">
            <x14:dataBar minLength="0" maxLength="100" border="1" negativeBarBorderColorSameAsPositive="0">
              <x14:cfvo type="autoMin"/>
              <x14:cfvo type="autoMax"/>
              <x14:borderColor rgb="FFFFB628"/>
              <x14:negativeFillColor rgb="FFFF0000"/>
              <x14:negativeBorderColor rgb="FFFF0000"/>
              <x14:axisColor rgb="FF000000"/>
            </x14:dataBar>
          </x14:cfRule>
          <xm:sqref>R31</xm:sqref>
        </x14:conditionalFormatting>
        <x14:conditionalFormatting xmlns:xm="http://schemas.microsoft.com/office/excel/2006/main">
          <x14:cfRule type="dataBar" id="{559DB19D-1D6C-43CA-8468-F64E5DED557C}">
            <x14:dataBar minLength="0" maxLength="100" border="1" negativeBarBorderColorSameAsPositive="0">
              <x14:cfvo type="autoMin"/>
              <x14:cfvo type="autoMax"/>
              <x14:borderColor rgb="FFFFB628"/>
              <x14:negativeFillColor rgb="FFFF0000"/>
              <x14:negativeBorderColor rgb="FFFF0000"/>
              <x14:axisColor rgb="FF000000"/>
            </x14:dataBar>
          </x14:cfRule>
          <xm:sqref>R63</xm:sqref>
        </x14:conditionalFormatting>
        <x14:conditionalFormatting xmlns:xm="http://schemas.microsoft.com/office/excel/2006/main">
          <x14:cfRule type="dataBar" id="{8D9A6DD4-8341-437D-BB74-B5C18DFE3761}">
            <x14:dataBar minLength="0" maxLength="100" border="1" negativeBarBorderColorSameAsPositive="0">
              <x14:cfvo type="autoMin"/>
              <x14:cfvo type="autoMax"/>
              <x14:borderColor rgb="FFFFB628"/>
              <x14:negativeFillColor rgb="FFFF0000"/>
              <x14:negativeBorderColor rgb="FFFF0000"/>
              <x14:axisColor rgb="FF000000"/>
            </x14:dataBar>
          </x14:cfRule>
          <xm:sqref>R69</xm:sqref>
        </x14:conditionalFormatting>
        <x14:conditionalFormatting xmlns:xm="http://schemas.microsoft.com/office/excel/2006/main">
          <x14:cfRule type="dataBar" id="{8B290FB7-864A-4426-BE9B-100E8D6EE41E}">
            <x14:dataBar minLength="0" maxLength="100" border="1" negativeBarBorderColorSameAsPositive="0">
              <x14:cfvo type="autoMin"/>
              <x14:cfvo type="autoMax"/>
              <x14:borderColor rgb="FFFFB628"/>
              <x14:negativeFillColor rgb="FFFF0000"/>
              <x14:negativeBorderColor rgb="FFFF0000"/>
              <x14:axisColor rgb="FF000000"/>
            </x14:dataBar>
          </x14:cfRule>
          <xm:sqref>R71:S71 R11 R9 R26 R34 R39 R52:S52 R47 R53 R56 R58 R14:R16 R60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56FF2-D00F-4C33-96C3-4DA1F2322D02}">
  <sheetPr>
    <tabColor theme="8" tint="-0.249977111117893"/>
    <outlinePr summaryBelow="0"/>
  </sheetPr>
  <dimension ref="A1:Y91"/>
  <sheetViews>
    <sheetView topLeftCell="B1" zoomScale="115" zoomScaleNormal="115" zoomScaleSheetLayoutView="98" zoomScalePageLayoutView="60" workbookViewId="0">
      <pane ySplit="7" topLeftCell="A42" activePane="bottomLeft" state="frozen"/>
      <selection pane="bottomLeft" activeCell="L9" sqref="L9:L67"/>
    </sheetView>
  </sheetViews>
  <sheetFormatPr baseColWidth="10" defaultColWidth="11.44140625" defaultRowHeight="13.2" outlineLevelRow="1" x14ac:dyDescent="0.3"/>
  <cols>
    <col min="1" max="1" width="10.109375" style="7" customWidth="1"/>
    <col min="2" max="2" width="22.5546875" style="7" customWidth="1"/>
    <col min="3" max="3" width="73" style="7" customWidth="1"/>
    <col min="4" max="15" width="5.5546875" style="7" customWidth="1"/>
    <col min="16" max="16" width="10.88671875" style="7" customWidth="1"/>
    <col min="17" max="17" width="16.109375" style="8" customWidth="1"/>
    <col min="18" max="18" width="8.109375" style="8" customWidth="1"/>
    <col min="19" max="19" width="7.88671875" style="8" customWidth="1"/>
    <col min="20" max="20" width="6.33203125" style="8" customWidth="1"/>
    <col min="21" max="25" width="4.6640625" style="8" customWidth="1"/>
    <col min="26" max="38" width="4.6640625" style="7" customWidth="1"/>
    <col min="39" max="16384" width="11.44140625" style="7"/>
  </cols>
  <sheetData>
    <row r="1" spans="1:19" s="2" customFormat="1" ht="21.9" hidden="1" customHeight="1" x14ac:dyDescent="0.3">
      <c r="C1" s="3"/>
      <c r="D1" s="3"/>
      <c r="E1" s="3"/>
      <c r="F1" s="3"/>
      <c r="G1" s="3"/>
    </row>
    <row r="2" spans="1:19" s="2" customFormat="1" ht="21.9" hidden="1" customHeight="1" x14ac:dyDescent="0.3">
      <c r="A2" s="129"/>
      <c r="B2" s="129"/>
      <c r="C2" s="129"/>
      <c r="D2" s="130"/>
      <c r="E2" s="130"/>
      <c r="F2" s="130"/>
      <c r="G2" s="130"/>
      <c r="H2" s="130"/>
      <c r="I2" s="4"/>
      <c r="J2" s="4"/>
      <c r="K2" s="4"/>
      <c r="L2" s="4"/>
      <c r="M2" s="4"/>
      <c r="N2" s="4"/>
      <c r="O2" s="4"/>
      <c r="P2" s="4"/>
    </row>
    <row r="3" spans="1:19" s="2" customFormat="1" ht="21.9" hidden="1" customHeight="1" x14ac:dyDescent="0.3">
      <c r="A3" s="129"/>
      <c r="B3" s="129"/>
      <c r="C3" s="129"/>
      <c r="D3" s="130"/>
      <c r="E3" s="130"/>
      <c r="F3" s="130"/>
      <c r="G3" s="130"/>
      <c r="H3" s="130"/>
      <c r="I3" s="4"/>
      <c r="J3" s="4"/>
      <c r="K3" s="4"/>
      <c r="L3" s="4"/>
      <c r="M3" s="4"/>
      <c r="N3" s="4"/>
      <c r="O3" s="4"/>
      <c r="P3" s="4"/>
    </row>
    <row r="4" spans="1:19" s="6" customFormat="1" ht="21.9" hidden="1" customHeight="1" x14ac:dyDescent="0.3">
      <c r="A4" s="129"/>
      <c r="B4" s="129"/>
      <c r="C4" s="129"/>
      <c r="D4" s="131"/>
      <c r="E4" s="132"/>
      <c r="F4" s="133"/>
      <c r="G4" s="131"/>
      <c r="H4" s="133"/>
      <c r="I4" s="4"/>
      <c r="J4" s="4"/>
      <c r="K4" s="4"/>
      <c r="L4" s="4"/>
      <c r="M4" s="4"/>
      <c r="N4" s="4"/>
      <c r="O4" s="4"/>
      <c r="P4" s="4"/>
    </row>
    <row r="5" spans="1:19" s="6" customFormat="1" ht="21.9" hidden="1" customHeight="1" x14ac:dyDescent="0.3">
      <c r="I5" s="4"/>
      <c r="J5" s="4"/>
      <c r="K5" s="4"/>
      <c r="L5" s="4"/>
      <c r="M5" s="4"/>
      <c r="N5" s="4"/>
      <c r="O5" s="4"/>
      <c r="P5" s="4"/>
    </row>
    <row r="6" spans="1:19" s="6" customFormat="1" ht="21.9" hidden="1" customHeight="1" x14ac:dyDescent="0.3">
      <c r="A6" s="134" t="s">
        <v>81</v>
      </c>
      <c r="B6" s="134"/>
      <c r="C6" s="134"/>
      <c r="D6" s="135" t="s">
        <v>82</v>
      </c>
      <c r="E6" s="135"/>
      <c r="F6" s="135"/>
      <c r="G6" s="135"/>
      <c r="H6" s="135"/>
      <c r="I6" s="135"/>
      <c r="J6" s="135"/>
      <c r="K6" s="293"/>
      <c r="L6" s="293"/>
      <c r="M6" s="293"/>
      <c r="N6" s="293"/>
      <c r="O6" s="293"/>
      <c r="P6" s="223"/>
    </row>
    <row r="7" spans="1:19" ht="68.25" customHeight="1" x14ac:dyDescent="0.3">
      <c r="C7" s="7" t="s">
        <v>83</v>
      </c>
      <c r="D7" s="30" t="s">
        <v>84</v>
      </c>
      <c r="E7" s="30" t="s">
        <v>85</v>
      </c>
      <c r="F7" s="30" t="s">
        <v>86</v>
      </c>
      <c r="G7" s="30" t="s">
        <v>87</v>
      </c>
      <c r="H7" s="30" t="s">
        <v>88</v>
      </c>
      <c r="I7" s="29" t="s">
        <v>89</v>
      </c>
      <c r="J7" s="29" t="s">
        <v>90</v>
      </c>
      <c r="K7" s="29" t="s">
        <v>91</v>
      </c>
      <c r="L7" s="29" t="s">
        <v>92</v>
      </c>
      <c r="M7" s="29" t="s">
        <v>93</v>
      </c>
      <c r="N7" s="29" t="s">
        <v>94</v>
      </c>
      <c r="O7" s="29" t="s">
        <v>95</v>
      </c>
      <c r="P7" s="224"/>
    </row>
    <row r="8" spans="1:19" ht="27" customHeight="1" thickBot="1" x14ac:dyDescent="0.35">
      <c r="A8" s="15"/>
      <c r="B8" s="78"/>
      <c r="C8" s="128" t="s">
        <v>96</v>
      </c>
      <c r="D8" s="142"/>
      <c r="E8" s="143"/>
      <c r="F8" s="143"/>
      <c r="G8" s="143"/>
      <c r="H8" s="143"/>
      <c r="I8" s="143"/>
      <c r="J8" s="143"/>
      <c r="K8" s="143"/>
      <c r="L8" s="143"/>
      <c r="M8" s="143"/>
      <c r="N8" s="143"/>
      <c r="O8" s="143"/>
      <c r="P8" s="225"/>
      <c r="Q8" s="63" t="s">
        <v>248</v>
      </c>
      <c r="R8" s="313" t="s">
        <v>249</v>
      </c>
      <c r="S8" s="313"/>
    </row>
    <row r="9" spans="1:19" ht="14.1" customHeight="1" outlineLevel="1" thickBot="1" x14ac:dyDescent="0.35">
      <c r="A9" s="11" t="e">
        <f>+#REF!+1</f>
        <v>#REF!</v>
      </c>
      <c r="B9" s="294" t="s">
        <v>98</v>
      </c>
      <c r="C9" s="120" t="s">
        <v>99</v>
      </c>
      <c r="D9" s="144">
        <v>1</v>
      </c>
      <c r="E9" s="144">
        <v>1</v>
      </c>
      <c r="F9" s="144">
        <v>1</v>
      </c>
      <c r="G9" s="144">
        <v>1</v>
      </c>
      <c r="H9" s="144">
        <v>1</v>
      </c>
      <c r="I9" s="144">
        <v>1</v>
      </c>
      <c r="J9" s="144">
        <v>1</v>
      </c>
      <c r="K9" s="144">
        <v>1</v>
      </c>
      <c r="L9" s="144">
        <v>1</v>
      </c>
      <c r="M9" s="144">
        <v>1</v>
      </c>
      <c r="N9" s="144">
        <v>1</v>
      </c>
      <c r="O9" s="158"/>
      <c r="P9" s="227">
        <v>0.02</v>
      </c>
      <c r="Q9" s="140">
        <v>0.04</v>
      </c>
      <c r="R9" s="300">
        <f>COUNTIF(D9:O10,"1")/(COUNTIF(D9:O10,"1")+COUNTIF(D9:O10,"0"))*Q9</f>
        <v>0.04</v>
      </c>
      <c r="S9" s="301"/>
    </row>
    <row r="10" spans="1:19" ht="14.1" customHeight="1" outlineLevel="1" thickBot="1" x14ac:dyDescent="0.35">
      <c r="A10" s="11" t="e">
        <f>+A9+1</f>
        <v>#REF!</v>
      </c>
      <c r="B10" s="295"/>
      <c r="C10" s="124" t="s">
        <v>100</v>
      </c>
      <c r="D10" s="144">
        <v>1</v>
      </c>
      <c r="E10" s="144">
        <v>1</v>
      </c>
      <c r="F10" s="144">
        <v>1</v>
      </c>
      <c r="G10" s="144">
        <v>1</v>
      </c>
      <c r="H10" s="144">
        <v>1</v>
      </c>
      <c r="I10" s="144">
        <v>1</v>
      </c>
      <c r="J10" s="144">
        <v>1</v>
      </c>
      <c r="K10" s="144">
        <v>1</v>
      </c>
      <c r="L10" s="144">
        <v>1</v>
      </c>
      <c r="M10" s="144">
        <v>1</v>
      </c>
      <c r="N10" s="144">
        <v>1</v>
      </c>
      <c r="O10" s="163"/>
      <c r="P10" s="228">
        <v>0.02</v>
      </c>
      <c r="Q10" s="141"/>
      <c r="R10" s="302"/>
      <c r="S10" s="303"/>
    </row>
    <row r="11" spans="1:19" ht="14.1" customHeight="1" outlineLevel="1" thickBot="1" x14ac:dyDescent="0.35">
      <c r="A11" s="11" t="e">
        <f>+#REF!+1</f>
        <v>#REF!</v>
      </c>
      <c r="B11" s="136" t="s">
        <v>251</v>
      </c>
      <c r="C11" s="120" t="s">
        <v>108</v>
      </c>
      <c r="D11" s="144">
        <v>1</v>
      </c>
      <c r="E11" s="144">
        <v>1</v>
      </c>
      <c r="F11" s="144">
        <v>1</v>
      </c>
      <c r="G11" s="144">
        <v>1</v>
      </c>
      <c r="H11" s="144">
        <v>1</v>
      </c>
      <c r="I11" s="144">
        <v>1</v>
      </c>
      <c r="J11" s="144">
        <v>1</v>
      </c>
      <c r="K11" s="144">
        <v>1</v>
      </c>
      <c r="L11" s="144">
        <v>1</v>
      </c>
      <c r="M11" s="144">
        <v>1</v>
      </c>
      <c r="N11" s="144">
        <v>1</v>
      </c>
      <c r="O11" s="158"/>
      <c r="P11" s="237">
        <v>2.3300000000000001E-2</v>
      </c>
      <c r="Q11" s="141"/>
      <c r="R11" s="300">
        <f>COUNTIF(D11:O13,"1")/(COUNTIF(D11:O13,"1")+COUNTIF(D11:O13,"0"))*Q12</f>
        <v>7.0000000000000007E-2</v>
      </c>
      <c r="S11" s="301"/>
    </row>
    <row r="12" spans="1:19" ht="14.1" customHeight="1" outlineLevel="1" thickBot="1" x14ac:dyDescent="0.35">
      <c r="A12" s="11" t="e">
        <f t="shared" ref="A12:A13" si="0">+A11+1</f>
        <v>#REF!</v>
      </c>
      <c r="B12" s="138"/>
      <c r="C12" s="121" t="s">
        <v>109</v>
      </c>
      <c r="D12" s="144">
        <v>1</v>
      </c>
      <c r="E12" s="144">
        <v>1</v>
      </c>
      <c r="F12" s="144">
        <v>1</v>
      </c>
      <c r="G12" s="144">
        <v>1</v>
      </c>
      <c r="H12" s="144">
        <v>1</v>
      </c>
      <c r="I12" s="144">
        <v>1</v>
      </c>
      <c r="J12" s="144">
        <v>1</v>
      </c>
      <c r="K12" s="144">
        <v>1</v>
      </c>
      <c r="L12" s="144">
        <v>1</v>
      </c>
      <c r="M12" s="144">
        <v>1</v>
      </c>
      <c r="N12" s="144">
        <v>1</v>
      </c>
      <c r="O12" s="159"/>
      <c r="P12" s="237">
        <v>2.3300000000000001E-2</v>
      </c>
      <c r="Q12" s="100">
        <v>7.0000000000000007E-2</v>
      </c>
      <c r="R12" s="300"/>
      <c r="S12" s="301"/>
    </row>
    <row r="13" spans="1:19" ht="14.1" customHeight="1" outlineLevel="1" thickBot="1" x14ac:dyDescent="0.35">
      <c r="A13" s="11" t="e">
        <f t="shared" si="0"/>
        <v>#REF!</v>
      </c>
      <c r="B13" s="137"/>
      <c r="C13" s="124" t="s">
        <v>110</v>
      </c>
      <c r="D13" s="144">
        <v>1</v>
      </c>
      <c r="E13" s="144">
        <v>1</v>
      </c>
      <c r="F13" s="144">
        <v>1</v>
      </c>
      <c r="G13" s="144">
        <v>1</v>
      </c>
      <c r="H13" s="144">
        <v>1</v>
      </c>
      <c r="I13" s="144">
        <v>1</v>
      </c>
      <c r="J13" s="144">
        <v>1</v>
      </c>
      <c r="K13" s="144">
        <v>1</v>
      </c>
      <c r="L13" s="144">
        <v>1</v>
      </c>
      <c r="M13" s="144">
        <v>1</v>
      </c>
      <c r="N13" s="144">
        <v>1</v>
      </c>
      <c r="O13" s="163"/>
      <c r="P13" s="237">
        <v>2.3300000000000001E-2</v>
      </c>
      <c r="Q13" s="150"/>
      <c r="R13" s="302"/>
      <c r="S13" s="303"/>
    </row>
    <row r="14" spans="1:19" ht="14.1" customHeight="1" outlineLevel="1" thickBot="1" x14ac:dyDescent="0.35">
      <c r="A14" s="11" t="e">
        <f>+#REF!+1</f>
        <v>#REF!</v>
      </c>
      <c r="B14" s="83" t="s">
        <v>252</v>
      </c>
      <c r="C14" s="125" t="s">
        <v>117</v>
      </c>
      <c r="D14" s="144">
        <v>1</v>
      </c>
      <c r="E14" s="144">
        <v>1</v>
      </c>
      <c r="F14" s="144">
        <v>1</v>
      </c>
      <c r="G14" s="144">
        <v>1</v>
      </c>
      <c r="H14" s="144">
        <v>1</v>
      </c>
      <c r="I14" s="144">
        <v>1</v>
      </c>
      <c r="J14" s="144">
        <v>1</v>
      </c>
      <c r="K14" s="144">
        <v>1</v>
      </c>
      <c r="L14" s="144">
        <v>1</v>
      </c>
      <c r="M14" s="144">
        <v>1</v>
      </c>
      <c r="N14" s="144">
        <v>1</v>
      </c>
      <c r="O14" s="168"/>
      <c r="P14" s="231">
        <v>0.02</v>
      </c>
      <c r="Q14" s="100">
        <v>0.02</v>
      </c>
      <c r="R14" s="338">
        <f>COUNTIF(D14:O14,"1")/(COUNTIF(D14:O14,"1")+COUNTIF(D14:O14,"0"))*Q14</f>
        <v>0.02</v>
      </c>
      <c r="S14" s="339"/>
    </row>
    <row r="15" spans="1:19" ht="14.1" customHeight="1" outlineLevel="1" thickBot="1" x14ac:dyDescent="0.35">
      <c r="A15" s="11"/>
      <c r="B15" s="83" t="s">
        <v>119</v>
      </c>
      <c r="C15" s="125" t="s">
        <v>120</v>
      </c>
      <c r="D15" s="144">
        <v>1</v>
      </c>
      <c r="E15" s="144">
        <v>1</v>
      </c>
      <c r="F15" s="144">
        <v>1</v>
      </c>
      <c r="G15" s="144">
        <v>1</v>
      </c>
      <c r="H15" s="144">
        <v>1</v>
      </c>
      <c r="I15" s="144">
        <v>1</v>
      </c>
      <c r="J15" s="144">
        <v>1</v>
      </c>
      <c r="K15" s="144">
        <v>1</v>
      </c>
      <c r="L15" s="144">
        <v>1</v>
      </c>
      <c r="M15" s="144">
        <v>1</v>
      </c>
      <c r="N15" s="144">
        <v>1</v>
      </c>
      <c r="O15" s="168"/>
      <c r="P15" s="231">
        <v>0.02</v>
      </c>
      <c r="Q15" s="66">
        <v>0.02</v>
      </c>
      <c r="R15" s="338">
        <f>COUNTIF(D15:O15,"1")/(COUNTIF(D15:O15,"1")+COUNTIF(D15:O15,"0"))*Q15</f>
        <v>0.02</v>
      </c>
      <c r="S15" s="339"/>
    </row>
    <row r="16" spans="1:19" s="8" customFormat="1" ht="14.1" customHeight="1" outlineLevel="1" thickBot="1" x14ac:dyDescent="0.35">
      <c r="A16" s="11" t="e">
        <f>+#REF!+1</f>
        <v>#REF!</v>
      </c>
      <c r="B16" s="294" t="s">
        <v>123</v>
      </c>
      <c r="C16" s="120" t="s">
        <v>124</v>
      </c>
      <c r="D16" s="144">
        <v>1</v>
      </c>
      <c r="E16" s="157">
        <v>1</v>
      </c>
      <c r="F16" s="157">
        <v>1</v>
      </c>
      <c r="G16" s="157">
        <v>1</v>
      </c>
      <c r="H16" s="157">
        <v>1</v>
      </c>
      <c r="I16" s="157">
        <v>1</v>
      </c>
      <c r="J16" s="157">
        <v>1</v>
      </c>
      <c r="K16" s="157">
        <v>1</v>
      </c>
      <c r="L16" s="157">
        <v>0</v>
      </c>
      <c r="M16" s="157"/>
      <c r="N16" s="157"/>
      <c r="O16" s="158"/>
      <c r="P16" s="227">
        <v>0.01</v>
      </c>
      <c r="R16" s="310">
        <f>COUNTIF(D16:O25,"1")/(COUNTIF(D16:O25,"1")+COUNTIF(D16:O25,"0"))*Q20</f>
        <v>8.8888888888888892E-2</v>
      </c>
      <c r="S16" s="305"/>
    </row>
    <row r="17" spans="1:22" s="8" customFormat="1" ht="15" customHeight="1" outlineLevel="1" thickBot="1" x14ac:dyDescent="0.35">
      <c r="A17" s="11" t="e">
        <f t="shared" ref="A17:A25" si="1">+A16+1</f>
        <v>#REF!</v>
      </c>
      <c r="B17" s="296"/>
      <c r="C17" s="121" t="s">
        <v>125</v>
      </c>
      <c r="D17" s="151">
        <v>1</v>
      </c>
      <c r="E17" s="69">
        <v>1</v>
      </c>
      <c r="F17" s="69">
        <v>1</v>
      </c>
      <c r="G17" s="69">
        <v>1</v>
      </c>
      <c r="H17" s="69">
        <v>1</v>
      </c>
      <c r="I17" s="69">
        <v>1</v>
      </c>
      <c r="J17" s="69">
        <v>1</v>
      </c>
      <c r="K17" s="69">
        <v>0</v>
      </c>
      <c r="L17" s="69">
        <v>0</v>
      </c>
      <c r="M17" s="69"/>
      <c r="N17" s="69"/>
      <c r="O17" s="159"/>
      <c r="P17" s="227">
        <v>0.01</v>
      </c>
      <c r="Q17" s="150"/>
      <c r="R17" s="311"/>
      <c r="S17" s="307"/>
    </row>
    <row r="18" spans="1:22" s="8" customFormat="1" ht="14.1" customHeight="1" outlineLevel="1" thickBot="1" x14ac:dyDescent="0.35">
      <c r="A18" s="11" t="e">
        <f t="shared" si="1"/>
        <v>#REF!</v>
      </c>
      <c r="B18" s="296"/>
      <c r="C18" s="121" t="s">
        <v>126</v>
      </c>
      <c r="D18" s="151">
        <v>1</v>
      </c>
      <c r="E18" s="69">
        <v>1</v>
      </c>
      <c r="F18" s="69">
        <v>1</v>
      </c>
      <c r="G18" s="69">
        <v>1</v>
      </c>
      <c r="H18" s="69">
        <v>1</v>
      </c>
      <c r="I18" s="69">
        <v>1</v>
      </c>
      <c r="J18" s="69">
        <v>1</v>
      </c>
      <c r="K18" s="69">
        <v>1</v>
      </c>
      <c r="L18" s="69">
        <v>0</v>
      </c>
      <c r="M18" s="69"/>
      <c r="N18" s="69"/>
      <c r="O18" s="159"/>
      <c r="P18" s="227">
        <v>0.01</v>
      </c>
      <c r="R18" s="311"/>
      <c r="S18" s="307"/>
    </row>
    <row r="19" spans="1:22" s="8" customFormat="1" ht="14.1" customHeight="1" outlineLevel="1" thickBot="1" x14ac:dyDescent="0.35">
      <c r="A19" s="11" t="e">
        <f t="shared" si="1"/>
        <v>#REF!</v>
      </c>
      <c r="B19" s="296"/>
      <c r="C19" s="121" t="s">
        <v>127</v>
      </c>
      <c r="D19" s="151">
        <v>1</v>
      </c>
      <c r="E19" s="69">
        <v>1</v>
      </c>
      <c r="F19" s="69">
        <v>1</v>
      </c>
      <c r="G19" s="69">
        <v>1</v>
      </c>
      <c r="H19" s="69">
        <v>1</v>
      </c>
      <c r="I19" s="69">
        <v>1</v>
      </c>
      <c r="J19" s="69"/>
      <c r="K19" s="69"/>
      <c r="L19" s="69"/>
      <c r="M19" s="69"/>
      <c r="N19" s="69"/>
      <c r="O19" s="159"/>
      <c r="P19" s="227">
        <v>0.01</v>
      </c>
      <c r="Q19" s="32"/>
      <c r="R19" s="311"/>
      <c r="S19" s="307"/>
    </row>
    <row r="20" spans="1:22" s="8" customFormat="1" ht="14.1" customHeight="1" outlineLevel="1" thickBot="1" x14ac:dyDescent="0.35">
      <c r="A20" s="11" t="e">
        <f t="shared" si="1"/>
        <v>#REF!</v>
      </c>
      <c r="B20" s="296"/>
      <c r="C20" s="121" t="s">
        <v>128</v>
      </c>
      <c r="D20" s="151">
        <v>1</v>
      </c>
      <c r="E20" s="69">
        <v>1</v>
      </c>
      <c r="F20" s="69">
        <v>1</v>
      </c>
      <c r="G20" s="69">
        <v>1</v>
      </c>
      <c r="H20" s="69">
        <v>1</v>
      </c>
      <c r="I20" s="69">
        <v>1</v>
      </c>
      <c r="J20" s="69">
        <v>1</v>
      </c>
      <c r="K20" s="69">
        <v>1</v>
      </c>
      <c r="L20" s="69">
        <v>1</v>
      </c>
      <c r="M20" s="69">
        <v>1</v>
      </c>
      <c r="N20" s="69">
        <v>1</v>
      </c>
      <c r="O20" s="159">
        <v>1</v>
      </c>
      <c r="P20" s="227">
        <v>0.01</v>
      </c>
      <c r="Q20" s="65">
        <v>0.1</v>
      </c>
      <c r="R20" s="311"/>
      <c r="S20" s="307"/>
    </row>
    <row r="21" spans="1:22" s="8" customFormat="1" ht="14.1" customHeight="1" outlineLevel="1" thickBot="1" x14ac:dyDescent="0.35">
      <c r="A21" s="11" t="e">
        <f t="shared" si="1"/>
        <v>#REF!</v>
      </c>
      <c r="B21" s="296"/>
      <c r="C21" s="121" t="s">
        <v>129</v>
      </c>
      <c r="D21" s="151"/>
      <c r="E21" s="69"/>
      <c r="F21" s="69"/>
      <c r="G21" s="69"/>
      <c r="H21" s="69"/>
      <c r="I21" s="69"/>
      <c r="J21" s="69"/>
      <c r="K21" s="69"/>
      <c r="L21" s="69"/>
      <c r="M21" s="69"/>
      <c r="N21" s="69"/>
      <c r="O21" s="159"/>
      <c r="P21" s="227">
        <v>0.01</v>
      </c>
      <c r="Q21" s="32"/>
      <c r="R21" s="311"/>
      <c r="S21" s="307"/>
    </row>
    <row r="22" spans="1:22" s="8" customFormat="1" ht="14.1" customHeight="1" outlineLevel="1" thickBot="1" x14ac:dyDescent="0.35">
      <c r="A22" s="11" t="e">
        <f t="shared" si="1"/>
        <v>#REF!</v>
      </c>
      <c r="B22" s="296"/>
      <c r="C22" s="121" t="s">
        <v>130</v>
      </c>
      <c r="D22" s="151"/>
      <c r="E22" s="69"/>
      <c r="F22" s="69"/>
      <c r="G22" s="69"/>
      <c r="H22" s="69"/>
      <c r="I22" s="69"/>
      <c r="J22" s="69"/>
      <c r="K22" s="69"/>
      <c r="L22" s="69"/>
      <c r="M22" s="69"/>
      <c r="N22" s="69"/>
      <c r="O22" s="159"/>
      <c r="P22" s="227">
        <v>0.01</v>
      </c>
      <c r="Q22" s="32"/>
      <c r="R22" s="311"/>
      <c r="S22" s="307"/>
    </row>
    <row r="23" spans="1:22" s="8" customFormat="1" ht="14.1" customHeight="1" outlineLevel="1" thickBot="1" x14ac:dyDescent="0.35">
      <c r="A23" s="21"/>
      <c r="B23" s="296"/>
      <c r="C23" s="121" t="s">
        <v>136</v>
      </c>
      <c r="D23" s="151"/>
      <c r="E23" s="69"/>
      <c r="F23" s="69"/>
      <c r="G23" s="69"/>
      <c r="H23" s="69"/>
      <c r="I23" s="69"/>
      <c r="J23" s="69"/>
      <c r="K23" s="69"/>
      <c r="L23" s="69"/>
      <c r="M23" s="69"/>
      <c r="N23" s="69"/>
      <c r="O23" s="159"/>
      <c r="P23" s="227">
        <v>0.01</v>
      </c>
      <c r="Q23" s="32"/>
      <c r="R23" s="311"/>
      <c r="S23" s="307"/>
    </row>
    <row r="24" spans="1:22" s="8" customFormat="1" ht="14.1" customHeight="1" outlineLevel="1" thickBot="1" x14ac:dyDescent="0.35">
      <c r="A24" s="11"/>
      <c r="B24" s="296"/>
      <c r="C24" s="173" t="s">
        <v>138</v>
      </c>
      <c r="D24" s="151">
        <v>1</v>
      </c>
      <c r="E24" s="69">
        <v>1</v>
      </c>
      <c r="F24" s="69">
        <v>1</v>
      </c>
      <c r="G24" s="69">
        <v>1</v>
      </c>
      <c r="H24" s="69">
        <v>1</v>
      </c>
      <c r="I24" s="69">
        <v>1</v>
      </c>
      <c r="J24" s="69">
        <v>1</v>
      </c>
      <c r="K24" s="69">
        <v>0</v>
      </c>
      <c r="L24" s="69">
        <v>0</v>
      </c>
      <c r="M24" s="69"/>
      <c r="N24" s="69"/>
      <c r="O24" s="159"/>
      <c r="P24" s="227">
        <v>0.01</v>
      </c>
      <c r="Q24" s="32"/>
      <c r="R24" s="311"/>
      <c r="S24" s="307"/>
    </row>
    <row r="25" spans="1:22" s="8" customFormat="1" ht="14.1" customHeight="1" outlineLevel="1" thickBot="1" x14ac:dyDescent="0.35">
      <c r="A25" s="11">
        <f t="shared" si="1"/>
        <v>1</v>
      </c>
      <c r="B25" s="296"/>
      <c r="C25" s="173" t="s">
        <v>139</v>
      </c>
      <c r="D25" s="161"/>
      <c r="E25" s="170"/>
      <c r="F25" s="170"/>
      <c r="G25" s="170"/>
      <c r="H25" s="170"/>
      <c r="I25" s="170"/>
      <c r="J25" s="170"/>
      <c r="K25" s="170"/>
      <c r="L25" s="170"/>
      <c r="M25" s="170"/>
      <c r="N25" s="170"/>
      <c r="O25" s="174"/>
      <c r="P25" s="227">
        <v>0.01</v>
      </c>
      <c r="Q25" s="32"/>
      <c r="R25" s="311"/>
      <c r="S25" s="307"/>
    </row>
    <row r="26" spans="1:22" s="8" customFormat="1" ht="14.1" customHeight="1" outlineLevel="1" x14ac:dyDescent="0.3">
      <c r="A26" s="11" t="e">
        <f>+#REF!+1</f>
        <v>#REF!</v>
      </c>
      <c r="B26" s="294" t="s">
        <v>169</v>
      </c>
      <c r="C26" s="120" t="s">
        <v>170</v>
      </c>
      <c r="D26" s="164">
        <v>1</v>
      </c>
      <c r="E26" s="157">
        <v>1</v>
      </c>
      <c r="F26" s="157">
        <v>1</v>
      </c>
      <c r="G26" s="157">
        <v>1</v>
      </c>
      <c r="H26" s="157"/>
      <c r="I26" s="157">
        <v>1</v>
      </c>
      <c r="J26" s="157"/>
      <c r="K26" s="157"/>
      <c r="L26" s="157"/>
      <c r="M26" s="157"/>
      <c r="N26" s="157"/>
      <c r="O26" s="158"/>
      <c r="P26" s="238">
        <v>1.4E-2</v>
      </c>
      <c r="Q26" s="65">
        <v>7.0000000000000007E-2</v>
      </c>
      <c r="R26" s="304">
        <f>COUNTIF(D26:O30,"1")/(COUNTIF(D26:O30,"1")+COUNTIF(D26:O30,"0"))*Q26</f>
        <v>7.0000000000000007E-2</v>
      </c>
      <c r="S26" s="305"/>
    </row>
    <row r="27" spans="1:22" s="8" customFormat="1" ht="14.1" customHeight="1" outlineLevel="1" x14ac:dyDescent="0.3">
      <c r="A27" s="11" t="e">
        <f t="shared" ref="A27:A29" si="2">+A26+1</f>
        <v>#REF!</v>
      </c>
      <c r="B27" s="296"/>
      <c r="C27" s="121" t="s">
        <v>171</v>
      </c>
      <c r="D27" s="160">
        <v>1</v>
      </c>
      <c r="E27" s="69">
        <v>1</v>
      </c>
      <c r="F27" s="69">
        <v>1</v>
      </c>
      <c r="G27" s="69">
        <v>1</v>
      </c>
      <c r="H27" s="69">
        <v>1</v>
      </c>
      <c r="I27" s="69">
        <v>1</v>
      </c>
      <c r="J27" s="69">
        <v>1</v>
      </c>
      <c r="K27" s="69">
        <v>1</v>
      </c>
      <c r="L27" s="69">
        <v>1</v>
      </c>
      <c r="M27" s="69">
        <v>1</v>
      </c>
      <c r="N27" s="69"/>
      <c r="O27" s="159"/>
      <c r="P27" s="238">
        <v>1.4E-2</v>
      </c>
      <c r="Q27" s="62"/>
      <c r="R27" s="306"/>
      <c r="S27" s="307"/>
    </row>
    <row r="28" spans="1:22" s="8" customFormat="1" ht="14.1" customHeight="1" outlineLevel="1" x14ac:dyDescent="0.3">
      <c r="A28" s="11" t="e">
        <f t="shared" si="2"/>
        <v>#REF!</v>
      </c>
      <c r="B28" s="296"/>
      <c r="C28" s="121" t="s">
        <v>172</v>
      </c>
      <c r="D28" s="160">
        <v>1</v>
      </c>
      <c r="E28" s="69">
        <v>1</v>
      </c>
      <c r="F28" s="69">
        <v>1</v>
      </c>
      <c r="G28" s="69">
        <v>1</v>
      </c>
      <c r="H28" s="69">
        <v>1</v>
      </c>
      <c r="I28" s="69">
        <v>1</v>
      </c>
      <c r="J28" s="69">
        <v>1</v>
      </c>
      <c r="K28" s="69">
        <v>1</v>
      </c>
      <c r="L28" s="69">
        <v>1</v>
      </c>
      <c r="M28" s="69">
        <v>1</v>
      </c>
      <c r="N28" s="69">
        <v>1</v>
      </c>
      <c r="O28" s="159"/>
      <c r="P28" s="238">
        <v>1.4E-2</v>
      </c>
      <c r="Q28" s="62"/>
      <c r="R28" s="306"/>
      <c r="S28" s="307"/>
      <c r="V28" s="57"/>
    </row>
    <row r="29" spans="1:22" s="8" customFormat="1" ht="14.1" customHeight="1" outlineLevel="1" x14ac:dyDescent="0.3">
      <c r="A29" s="11" t="e">
        <f t="shared" si="2"/>
        <v>#REF!</v>
      </c>
      <c r="B29" s="296"/>
      <c r="C29" s="121" t="s">
        <v>173</v>
      </c>
      <c r="D29" s="151">
        <v>1</v>
      </c>
      <c r="E29" s="69">
        <v>1</v>
      </c>
      <c r="F29" s="69">
        <v>1</v>
      </c>
      <c r="G29" s="69">
        <v>1</v>
      </c>
      <c r="H29" s="69">
        <v>1</v>
      </c>
      <c r="I29" s="69">
        <v>1</v>
      </c>
      <c r="J29" s="69"/>
      <c r="K29" s="69"/>
      <c r="L29" s="69"/>
      <c r="M29" s="69"/>
      <c r="N29" s="69"/>
      <c r="O29" s="159"/>
      <c r="P29" s="238">
        <v>1.4E-2</v>
      </c>
      <c r="Q29" s="62"/>
      <c r="R29" s="306"/>
      <c r="S29" s="307"/>
    </row>
    <row r="30" spans="1:22" s="8" customFormat="1" ht="14.1" customHeight="1" outlineLevel="1" thickBot="1" x14ac:dyDescent="0.35">
      <c r="A30" s="11"/>
      <c r="B30" s="295"/>
      <c r="C30" s="124" t="s">
        <v>176</v>
      </c>
      <c r="D30" s="161"/>
      <c r="E30" s="162">
        <v>1</v>
      </c>
      <c r="F30" s="162">
        <v>1</v>
      </c>
      <c r="G30" s="162">
        <v>1</v>
      </c>
      <c r="H30" s="162">
        <v>1</v>
      </c>
      <c r="I30" s="162">
        <v>1</v>
      </c>
      <c r="J30" s="162">
        <v>1</v>
      </c>
      <c r="K30" s="162">
        <v>1</v>
      </c>
      <c r="L30" s="162"/>
      <c r="M30" s="162"/>
      <c r="N30" s="162"/>
      <c r="O30" s="163"/>
      <c r="P30" s="238">
        <v>1.4E-2</v>
      </c>
      <c r="Q30" s="62"/>
      <c r="R30" s="308"/>
      <c r="S30" s="309"/>
    </row>
    <row r="31" spans="1:22" s="8" customFormat="1" ht="14.1" customHeight="1" outlineLevel="1" x14ac:dyDescent="0.3">
      <c r="A31" s="11" t="e">
        <f>+#REF!+1</f>
        <v>#REF!</v>
      </c>
      <c r="B31" s="294" t="s">
        <v>177</v>
      </c>
      <c r="C31" s="120" t="s">
        <v>178</v>
      </c>
      <c r="D31" s="164"/>
      <c r="E31" s="157"/>
      <c r="F31" s="157"/>
      <c r="G31" s="157"/>
      <c r="H31" s="157"/>
      <c r="I31" s="157"/>
      <c r="J31" s="157"/>
      <c r="K31" s="157"/>
      <c r="L31" s="157"/>
      <c r="M31" s="157"/>
      <c r="N31" s="157"/>
      <c r="O31" s="158"/>
      <c r="P31" s="238">
        <v>6.6600000000000001E-3</v>
      </c>
      <c r="Q31" s="65">
        <v>0.02</v>
      </c>
      <c r="R31" s="304">
        <f>COUNTIF(D31:O33,"1")/(COUNTIF(D31:O33,"1")+COUNTIF(D31:O33,"0"))*Q31</f>
        <v>0.02</v>
      </c>
      <c r="S31" s="305"/>
      <c r="V31" s="57"/>
    </row>
    <row r="32" spans="1:22" s="8" customFormat="1" ht="14.1" customHeight="1" outlineLevel="1" x14ac:dyDescent="0.3">
      <c r="A32" s="11" t="e">
        <f>+A31+1</f>
        <v>#REF!</v>
      </c>
      <c r="B32" s="296"/>
      <c r="C32" s="121" t="s">
        <v>179</v>
      </c>
      <c r="D32" s="160"/>
      <c r="E32" s="69">
        <v>1</v>
      </c>
      <c r="F32" s="69"/>
      <c r="G32" s="69"/>
      <c r="H32" s="69"/>
      <c r="I32" s="69"/>
      <c r="J32" s="69"/>
      <c r="K32" s="69"/>
      <c r="L32" s="69"/>
      <c r="M32" s="69"/>
      <c r="N32" s="69"/>
      <c r="O32" s="159"/>
      <c r="P32" s="238">
        <v>6.6600000000000001E-3</v>
      </c>
      <c r="R32" s="306"/>
      <c r="S32" s="307"/>
    </row>
    <row r="33" spans="1:22" s="8" customFormat="1" ht="14.1" customHeight="1" outlineLevel="1" thickBot="1" x14ac:dyDescent="0.35">
      <c r="A33" s="11" t="e">
        <f>+A32+1</f>
        <v>#REF!</v>
      </c>
      <c r="B33" s="295"/>
      <c r="C33" s="124" t="s">
        <v>180</v>
      </c>
      <c r="D33" s="161">
        <v>1</v>
      </c>
      <c r="E33" s="162">
        <v>1</v>
      </c>
      <c r="F33" s="162">
        <v>1</v>
      </c>
      <c r="G33" s="162">
        <v>1</v>
      </c>
      <c r="H33" s="162">
        <v>1</v>
      </c>
      <c r="I33" s="162">
        <v>1</v>
      </c>
      <c r="J33" s="162">
        <v>1</v>
      </c>
      <c r="K33" s="162">
        <v>1</v>
      </c>
      <c r="L33" s="162">
        <v>1</v>
      </c>
      <c r="M33" s="162"/>
      <c r="N33" s="162"/>
      <c r="O33" s="163"/>
      <c r="P33" s="238">
        <v>6.6600000000000001E-3</v>
      </c>
      <c r="Q33" s="32"/>
      <c r="R33" s="308"/>
      <c r="S33" s="309"/>
    </row>
    <row r="34" spans="1:22" s="8" customFormat="1" ht="14.1" customHeight="1" outlineLevel="1" thickBot="1" x14ac:dyDescent="0.35">
      <c r="A34" s="11" t="e">
        <f>+#REF!+1</f>
        <v>#REF!</v>
      </c>
      <c r="B34" s="294" t="s">
        <v>181</v>
      </c>
      <c r="C34" s="120" t="s">
        <v>182</v>
      </c>
      <c r="D34" s="164">
        <v>1</v>
      </c>
      <c r="E34" s="157">
        <v>1</v>
      </c>
      <c r="F34" s="157">
        <v>1</v>
      </c>
      <c r="G34" s="157">
        <v>1</v>
      </c>
      <c r="H34" s="157">
        <v>1</v>
      </c>
      <c r="I34" s="157">
        <v>1</v>
      </c>
      <c r="J34" s="157">
        <v>1</v>
      </c>
      <c r="K34" s="157">
        <v>1</v>
      </c>
      <c r="L34" s="157">
        <v>0</v>
      </c>
      <c r="M34" s="157"/>
      <c r="N34" s="157"/>
      <c r="O34" s="158"/>
      <c r="P34" s="236">
        <v>0.01</v>
      </c>
      <c r="Q34" s="65">
        <v>0.05</v>
      </c>
      <c r="R34" s="310">
        <f>COUNTIF(D34:O38,"1")/(COUNTIF(D34:O38,"1")+COUNTIF(D34:O38,"0"))*Q34</f>
        <v>4.1666666666666671E-2</v>
      </c>
      <c r="S34" s="310"/>
    </row>
    <row r="35" spans="1:22" ht="14.1" customHeight="1" outlineLevel="1" thickBot="1" x14ac:dyDescent="0.35">
      <c r="A35" s="11" t="e">
        <f>+A34+1</f>
        <v>#REF!</v>
      </c>
      <c r="B35" s="296"/>
      <c r="C35" s="121" t="s">
        <v>183</v>
      </c>
      <c r="D35" s="160">
        <v>1</v>
      </c>
      <c r="E35" s="69">
        <v>1</v>
      </c>
      <c r="F35" s="69">
        <v>1</v>
      </c>
      <c r="G35" s="69">
        <v>1</v>
      </c>
      <c r="H35" s="69">
        <v>1</v>
      </c>
      <c r="I35" s="69">
        <v>1</v>
      </c>
      <c r="J35" s="69">
        <v>1</v>
      </c>
      <c r="K35" s="69">
        <v>1</v>
      </c>
      <c r="L35" s="69">
        <v>0</v>
      </c>
      <c r="M35" s="69"/>
      <c r="N35" s="69"/>
      <c r="O35" s="159"/>
      <c r="P35" s="236">
        <v>0.01</v>
      </c>
      <c r="Q35" s="32"/>
      <c r="R35" s="311"/>
      <c r="S35" s="311"/>
    </row>
    <row r="36" spans="1:22" ht="14.1" customHeight="1" outlineLevel="1" thickBot="1" x14ac:dyDescent="0.35">
      <c r="A36" s="11" t="e">
        <f>+A35+1</f>
        <v>#REF!</v>
      </c>
      <c r="B36" s="296"/>
      <c r="C36" s="121" t="s">
        <v>184</v>
      </c>
      <c r="D36" s="160">
        <v>1</v>
      </c>
      <c r="E36" s="69">
        <v>1</v>
      </c>
      <c r="F36" s="69">
        <v>1</v>
      </c>
      <c r="G36" s="69">
        <v>1</v>
      </c>
      <c r="H36" s="69">
        <v>1</v>
      </c>
      <c r="I36" s="69">
        <v>1</v>
      </c>
      <c r="J36" s="69">
        <v>1</v>
      </c>
      <c r="K36" s="69">
        <v>1</v>
      </c>
      <c r="L36" s="69">
        <v>0</v>
      </c>
      <c r="M36" s="69"/>
      <c r="N36" s="69"/>
      <c r="O36" s="159"/>
      <c r="P36" s="236">
        <v>0.01</v>
      </c>
      <c r="Q36" s="32"/>
      <c r="R36" s="311"/>
      <c r="S36" s="311"/>
      <c r="V36" s="57"/>
    </row>
    <row r="37" spans="1:22" ht="14.25" customHeight="1" outlineLevel="1" x14ac:dyDescent="0.3">
      <c r="A37" s="11" t="e">
        <f>+A36+1</f>
        <v>#REF!</v>
      </c>
      <c r="B37" s="296"/>
      <c r="C37" s="12" t="s">
        <v>185</v>
      </c>
      <c r="D37" s="160"/>
      <c r="E37" s="69"/>
      <c r="F37" s="69"/>
      <c r="G37" s="69"/>
      <c r="H37" s="69"/>
      <c r="I37" s="69"/>
      <c r="J37" s="69"/>
      <c r="K37" s="69"/>
      <c r="L37" s="69"/>
      <c r="M37" s="69"/>
      <c r="N37" s="69"/>
      <c r="O37" s="159"/>
      <c r="P37" s="236">
        <v>0.01</v>
      </c>
      <c r="Q37" s="32"/>
      <c r="R37" s="311"/>
      <c r="S37" s="311"/>
    </row>
    <row r="38" spans="1:22" ht="14.1" customHeight="1" outlineLevel="1" thickBot="1" x14ac:dyDescent="0.35">
      <c r="A38" s="11"/>
      <c r="B38" s="295"/>
      <c r="C38" s="124" t="s">
        <v>253</v>
      </c>
      <c r="D38" s="161">
        <v>1</v>
      </c>
      <c r="E38" s="162">
        <v>1</v>
      </c>
      <c r="F38" s="162">
        <v>1</v>
      </c>
      <c r="G38" s="162">
        <v>1</v>
      </c>
      <c r="H38" s="162">
        <v>1</v>
      </c>
      <c r="I38" s="162">
        <v>1</v>
      </c>
      <c r="J38" s="162">
        <v>0</v>
      </c>
      <c r="K38" s="162">
        <v>0</v>
      </c>
      <c r="L38" s="162">
        <v>0</v>
      </c>
      <c r="M38" s="162"/>
      <c r="N38" s="162"/>
      <c r="O38" s="163"/>
      <c r="P38" s="226">
        <v>0.01</v>
      </c>
      <c r="R38" s="312"/>
      <c r="S38" s="312"/>
    </row>
    <row r="39" spans="1:22" s="8" customFormat="1" ht="14.1" customHeight="1" outlineLevel="1" thickBot="1" x14ac:dyDescent="0.35">
      <c r="A39" s="11" t="e">
        <f>+#REF!+1</f>
        <v>#REF!</v>
      </c>
      <c r="B39" s="294" t="s">
        <v>194</v>
      </c>
      <c r="C39" s="120" t="s">
        <v>195</v>
      </c>
      <c r="D39" s="164">
        <v>1</v>
      </c>
      <c r="E39" s="165">
        <v>1</v>
      </c>
      <c r="F39" s="165">
        <v>1</v>
      </c>
      <c r="G39" s="165">
        <v>1</v>
      </c>
      <c r="H39" s="157">
        <v>1</v>
      </c>
      <c r="I39" s="157">
        <v>1</v>
      </c>
      <c r="J39" s="157">
        <v>1</v>
      </c>
      <c r="K39" s="157">
        <v>1</v>
      </c>
      <c r="L39" s="157">
        <v>1</v>
      </c>
      <c r="M39" s="157"/>
      <c r="N39" s="157"/>
      <c r="O39" s="158"/>
      <c r="P39" s="240">
        <v>8.7500000000000008E-3</v>
      </c>
      <c r="Q39" s="32"/>
      <c r="R39" s="304">
        <f>COUNTIF(D39:O46,"1")/(COUNTIF(D39:O46,"1")+COUNTIF(D39:O46,"0"))*Q40</f>
        <v>5.2786885245901638E-2</v>
      </c>
      <c r="S39" s="305"/>
    </row>
    <row r="40" spans="1:22" s="8" customFormat="1" ht="14.1" customHeight="1" outlineLevel="1" thickBot="1" x14ac:dyDescent="0.35">
      <c r="A40" s="11" t="e">
        <f t="shared" ref="A40:A46" si="3">+A39+1</f>
        <v>#REF!</v>
      </c>
      <c r="B40" s="296"/>
      <c r="C40" s="121" t="s">
        <v>196</v>
      </c>
      <c r="D40" s="160">
        <v>1</v>
      </c>
      <c r="E40" s="40">
        <v>1</v>
      </c>
      <c r="F40" s="40">
        <v>1</v>
      </c>
      <c r="G40" s="40">
        <v>1</v>
      </c>
      <c r="H40" s="69">
        <v>1</v>
      </c>
      <c r="I40" s="69">
        <v>0</v>
      </c>
      <c r="J40" s="69">
        <v>1</v>
      </c>
      <c r="K40" s="69">
        <v>0</v>
      </c>
      <c r="L40" s="69">
        <v>1</v>
      </c>
      <c r="M40" s="69"/>
      <c r="N40" s="69"/>
      <c r="O40" s="159"/>
      <c r="P40" s="240">
        <v>8.7500000000000008E-3</v>
      </c>
      <c r="Q40" s="65">
        <v>7.0000000000000007E-2</v>
      </c>
      <c r="R40" s="306"/>
      <c r="S40" s="307"/>
    </row>
    <row r="41" spans="1:22" s="8" customFormat="1" ht="30" customHeight="1" outlineLevel="1" thickBot="1" x14ac:dyDescent="0.35">
      <c r="A41" s="11" t="e">
        <f t="shared" si="3"/>
        <v>#REF!</v>
      </c>
      <c r="B41" s="296"/>
      <c r="C41" s="122" t="s">
        <v>197</v>
      </c>
      <c r="D41" s="160">
        <v>1</v>
      </c>
      <c r="E41" s="40">
        <v>1</v>
      </c>
      <c r="F41" s="40">
        <v>1</v>
      </c>
      <c r="G41" s="40">
        <v>1</v>
      </c>
      <c r="H41" s="40">
        <v>1</v>
      </c>
      <c r="I41" s="69">
        <v>1</v>
      </c>
      <c r="J41" s="69">
        <v>0</v>
      </c>
      <c r="K41" s="69">
        <v>0</v>
      </c>
      <c r="L41" s="69">
        <v>0</v>
      </c>
      <c r="M41" s="69"/>
      <c r="N41" s="69"/>
      <c r="O41" s="159"/>
      <c r="P41" s="240">
        <v>8.7500000000000008E-3</v>
      </c>
      <c r="Q41" s="32"/>
      <c r="R41" s="306"/>
      <c r="S41" s="307"/>
    </row>
    <row r="42" spans="1:22" s="8" customFormat="1" ht="27.75" customHeight="1" outlineLevel="1" thickBot="1" x14ac:dyDescent="0.35">
      <c r="A42" s="11" t="e">
        <f t="shared" si="3"/>
        <v>#REF!</v>
      </c>
      <c r="B42" s="296"/>
      <c r="C42" s="122" t="s">
        <v>198</v>
      </c>
      <c r="D42" s="160">
        <v>1</v>
      </c>
      <c r="E42" s="40">
        <v>1</v>
      </c>
      <c r="F42" s="69">
        <v>1</v>
      </c>
      <c r="G42" s="69">
        <v>1</v>
      </c>
      <c r="H42" s="69">
        <v>1</v>
      </c>
      <c r="I42" s="69">
        <v>1</v>
      </c>
      <c r="J42" s="69">
        <v>1</v>
      </c>
      <c r="K42" s="69">
        <v>0</v>
      </c>
      <c r="L42" s="69">
        <v>0</v>
      </c>
      <c r="M42" s="69"/>
      <c r="N42" s="69"/>
      <c r="O42" s="159"/>
      <c r="P42" s="240">
        <v>8.7500000000000008E-3</v>
      </c>
      <c r="R42" s="306"/>
      <c r="S42" s="307"/>
      <c r="V42" s="57"/>
    </row>
    <row r="43" spans="1:22" s="8" customFormat="1" ht="30" customHeight="1" outlineLevel="1" thickBot="1" x14ac:dyDescent="0.35">
      <c r="A43" s="11" t="e">
        <f t="shared" si="3"/>
        <v>#REF!</v>
      </c>
      <c r="B43" s="296"/>
      <c r="C43" s="122" t="s">
        <v>199</v>
      </c>
      <c r="D43" s="160">
        <v>1</v>
      </c>
      <c r="E43" s="40">
        <v>1</v>
      </c>
      <c r="F43" s="69">
        <v>1</v>
      </c>
      <c r="G43" s="69">
        <v>1</v>
      </c>
      <c r="H43" s="69">
        <v>1</v>
      </c>
      <c r="I43" s="69">
        <v>1</v>
      </c>
      <c r="J43" s="69">
        <v>1</v>
      </c>
      <c r="K43" s="69">
        <v>1</v>
      </c>
      <c r="L43" s="69">
        <v>1</v>
      </c>
      <c r="M43" s="69"/>
      <c r="N43" s="69"/>
      <c r="O43" s="159"/>
      <c r="P43" s="240">
        <v>8.7500000000000008E-3</v>
      </c>
      <c r="Q43" s="32"/>
      <c r="R43" s="306"/>
      <c r="S43" s="307"/>
    </row>
    <row r="44" spans="1:22" s="8" customFormat="1" ht="14.1" customHeight="1" outlineLevel="1" thickBot="1" x14ac:dyDescent="0.35">
      <c r="A44" s="11" t="e">
        <f t="shared" si="3"/>
        <v>#REF!</v>
      </c>
      <c r="B44" s="296"/>
      <c r="C44" s="121" t="s">
        <v>200</v>
      </c>
      <c r="D44" s="160">
        <v>0</v>
      </c>
      <c r="E44" s="40">
        <v>0</v>
      </c>
      <c r="F44" s="69">
        <v>0</v>
      </c>
      <c r="G44" s="69">
        <v>0</v>
      </c>
      <c r="H44" s="69">
        <v>0</v>
      </c>
      <c r="I44" s="69">
        <v>0</v>
      </c>
      <c r="J44" s="69">
        <v>0</v>
      </c>
      <c r="K44" s="69">
        <v>1</v>
      </c>
      <c r="L44" s="69">
        <v>0</v>
      </c>
      <c r="M44" s="69"/>
      <c r="N44" s="69"/>
      <c r="O44" s="159"/>
      <c r="P44" s="240">
        <v>8.7500000000000008E-3</v>
      </c>
      <c r="Q44" s="32"/>
      <c r="R44" s="306"/>
      <c r="S44" s="307"/>
    </row>
    <row r="45" spans="1:22" s="8" customFormat="1" ht="14.1" customHeight="1" outlineLevel="1" thickBot="1" x14ac:dyDescent="0.35">
      <c r="A45" s="11" t="e">
        <f t="shared" si="3"/>
        <v>#REF!</v>
      </c>
      <c r="B45" s="296"/>
      <c r="C45" s="121" t="s">
        <v>201</v>
      </c>
      <c r="D45" s="160">
        <v>1</v>
      </c>
      <c r="E45" s="40">
        <v>1</v>
      </c>
      <c r="F45" s="40">
        <v>1</v>
      </c>
      <c r="G45" s="40">
        <v>1</v>
      </c>
      <c r="H45" s="40">
        <v>1</v>
      </c>
      <c r="I45" s="40">
        <v>1</v>
      </c>
      <c r="J45" s="40"/>
      <c r="K45" s="69"/>
      <c r="L45" s="69">
        <v>1</v>
      </c>
      <c r="M45" s="69"/>
      <c r="N45" s="69"/>
      <c r="O45" s="159"/>
      <c r="P45" s="240">
        <v>8.7500000000000008E-3</v>
      </c>
      <c r="Q45" s="32"/>
      <c r="R45" s="306"/>
      <c r="S45" s="307"/>
    </row>
    <row r="46" spans="1:22" s="8" customFormat="1" ht="14.1" customHeight="1" outlineLevel="1" thickBot="1" x14ac:dyDescent="0.35">
      <c r="A46" s="11" t="e">
        <f t="shared" si="3"/>
        <v>#REF!</v>
      </c>
      <c r="B46" s="295"/>
      <c r="C46" s="124" t="s">
        <v>202</v>
      </c>
      <c r="D46" s="161"/>
      <c r="E46" s="162"/>
      <c r="F46" s="162"/>
      <c r="G46" s="162"/>
      <c r="H46" s="162"/>
      <c r="I46" s="162"/>
      <c r="J46" s="162"/>
      <c r="K46" s="162"/>
      <c r="L46" s="162"/>
      <c r="M46" s="162"/>
      <c r="N46" s="162"/>
      <c r="O46" s="163"/>
      <c r="P46" s="240">
        <v>8.7500000000000008E-3</v>
      </c>
      <c r="Q46" s="62"/>
      <c r="R46" s="308"/>
      <c r="S46" s="309"/>
    </row>
    <row r="47" spans="1:22" s="8" customFormat="1" ht="14.1" customHeight="1" outlineLevel="1" thickBot="1" x14ac:dyDescent="0.35">
      <c r="A47" s="11" t="e">
        <f>+#REF!+1</f>
        <v>#REF!</v>
      </c>
      <c r="B47" s="294" t="s">
        <v>203</v>
      </c>
      <c r="C47" s="120" t="s">
        <v>204</v>
      </c>
      <c r="D47" s="164">
        <v>1</v>
      </c>
      <c r="E47" s="165">
        <v>1</v>
      </c>
      <c r="F47" s="157">
        <v>1</v>
      </c>
      <c r="G47" s="157">
        <v>1</v>
      </c>
      <c r="H47" s="157">
        <v>1</v>
      </c>
      <c r="I47" s="157">
        <v>1</v>
      </c>
      <c r="J47" s="157"/>
      <c r="K47" s="157"/>
      <c r="L47" s="157"/>
      <c r="M47" s="157"/>
      <c r="N47" s="157"/>
      <c r="O47" s="158"/>
      <c r="P47" s="240">
        <v>1.4E-2</v>
      </c>
      <c r="Q47" s="32"/>
      <c r="R47" s="304">
        <f>COUNTIF(D47:O51,"1")/(COUNTIF(D47:O51,"1")+COUNTIF(D47:O51,"0"))*Q48</f>
        <v>7.0000000000000007E-2</v>
      </c>
      <c r="S47" s="305"/>
    </row>
    <row r="48" spans="1:22" ht="13.5" customHeight="1" outlineLevel="1" thickBot="1" x14ac:dyDescent="0.35">
      <c r="A48" s="11" t="e">
        <f>+A47+1</f>
        <v>#REF!</v>
      </c>
      <c r="B48" s="296"/>
      <c r="C48" s="121" t="s">
        <v>205</v>
      </c>
      <c r="D48" s="160">
        <v>1</v>
      </c>
      <c r="E48" s="40">
        <v>1</v>
      </c>
      <c r="F48" s="69">
        <v>1</v>
      </c>
      <c r="G48" s="69">
        <v>1</v>
      </c>
      <c r="H48" s="69">
        <v>1</v>
      </c>
      <c r="I48" s="69">
        <v>1</v>
      </c>
      <c r="J48" s="69"/>
      <c r="K48" s="69"/>
      <c r="L48" s="69"/>
      <c r="M48" s="69"/>
      <c r="N48" s="69"/>
      <c r="O48" s="159"/>
      <c r="P48" s="240">
        <v>1.4E-2</v>
      </c>
      <c r="Q48" s="65">
        <v>7.0000000000000007E-2</v>
      </c>
      <c r="R48" s="306"/>
      <c r="S48" s="307"/>
    </row>
    <row r="49" spans="1:20" ht="14.1" customHeight="1" outlineLevel="1" thickBot="1" x14ac:dyDescent="0.35">
      <c r="A49" s="11" t="e">
        <f t="shared" ref="A49:A51" si="4">+A48+1</f>
        <v>#REF!</v>
      </c>
      <c r="B49" s="296"/>
      <c r="C49" s="121" t="s">
        <v>206</v>
      </c>
      <c r="D49" s="160">
        <v>1</v>
      </c>
      <c r="E49" s="40">
        <v>1</v>
      </c>
      <c r="F49" s="69">
        <v>1</v>
      </c>
      <c r="G49" s="69">
        <v>1</v>
      </c>
      <c r="H49" s="69">
        <v>1</v>
      </c>
      <c r="I49" s="69">
        <v>1</v>
      </c>
      <c r="J49" s="69"/>
      <c r="K49" s="69"/>
      <c r="L49" s="69"/>
      <c r="M49" s="69"/>
      <c r="N49" s="69"/>
      <c r="O49" s="159"/>
      <c r="P49" s="240">
        <v>1.4E-2</v>
      </c>
      <c r="Q49" s="32"/>
      <c r="R49" s="306"/>
      <c r="S49" s="307"/>
    </row>
    <row r="50" spans="1:20" ht="14.1" customHeight="1" outlineLevel="1" thickBot="1" x14ac:dyDescent="0.35">
      <c r="A50" s="11" t="e">
        <f t="shared" si="4"/>
        <v>#REF!</v>
      </c>
      <c r="B50" s="296"/>
      <c r="C50" s="121" t="s">
        <v>207</v>
      </c>
      <c r="D50" s="160"/>
      <c r="E50" s="69"/>
      <c r="F50" s="69"/>
      <c r="G50" s="69"/>
      <c r="H50" s="69"/>
      <c r="I50" s="69"/>
      <c r="J50" s="69"/>
      <c r="K50" s="69"/>
      <c r="L50" s="69"/>
      <c r="M50" s="69"/>
      <c r="N50" s="69"/>
      <c r="O50" s="159"/>
      <c r="P50" s="240">
        <v>1.4E-2</v>
      </c>
      <c r="Q50" s="32"/>
      <c r="R50" s="306"/>
      <c r="S50" s="307"/>
    </row>
    <row r="51" spans="1:20" ht="13.5" customHeight="1" outlineLevel="1" thickBot="1" x14ac:dyDescent="0.35">
      <c r="A51" s="11" t="e">
        <f t="shared" si="4"/>
        <v>#REF!</v>
      </c>
      <c r="B51" s="296"/>
      <c r="C51" s="121" t="s">
        <v>208</v>
      </c>
      <c r="D51" s="160"/>
      <c r="E51" s="69"/>
      <c r="F51" s="69"/>
      <c r="G51" s="69"/>
      <c r="H51" s="69"/>
      <c r="I51" s="69"/>
      <c r="J51" s="69"/>
      <c r="K51" s="69"/>
      <c r="L51" s="69"/>
      <c r="M51" s="69"/>
      <c r="N51" s="69"/>
      <c r="O51" s="159"/>
      <c r="P51" s="240">
        <v>1.4E-2</v>
      </c>
      <c r="Q51" s="32"/>
      <c r="R51" s="306"/>
      <c r="S51" s="307"/>
    </row>
    <row r="52" spans="1:20" s="8" customFormat="1" ht="14.1" customHeight="1" outlineLevel="1" thickBot="1" x14ac:dyDescent="0.35">
      <c r="A52" s="11" t="e">
        <f>+#REF!+1</f>
        <v>#REF!</v>
      </c>
      <c r="B52" s="91" t="s">
        <v>210</v>
      </c>
      <c r="C52" s="123" t="s">
        <v>211</v>
      </c>
      <c r="D52" s="166">
        <v>1</v>
      </c>
      <c r="E52" s="167"/>
      <c r="F52" s="167"/>
      <c r="G52" s="167"/>
      <c r="H52" s="167"/>
      <c r="I52" s="167"/>
      <c r="J52" s="167"/>
      <c r="K52" s="167"/>
      <c r="L52" s="167">
        <v>1</v>
      </c>
      <c r="M52" s="167"/>
      <c r="N52" s="167"/>
      <c r="O52" s="168"/>
      <c r="P52" s="227">
        <v>0.05</v>
      </c>
      <c r="Q52" s="65">
        <v>0.05</v>
      </c>
      <c r="R52" s="324">
        <f>COUNTIF(D52:O52,"1")/(COUNTIF(D52:O52,"1")+COUNTIF(D52:O52,"0"))*Q52</f>
        <v>0.05</v>
      </c>
      <c r="S52" s="324"/>
    </row>
    <row r="53" spans="1:20" s="8" customFormat="1" ht="14.1" customHeight="1" outlineLevel="1" thickBot="1" x14ac:dyDescent="0.35">
      <c r="A53" s="11" t="e">
        <f>+#REF!+1</f>
        <v>#REF!</v>
      </c>
      <c r="B53" s="294" t="s">
        <v>224</v>
      </c>
      <c r="C53" s="120" t="s">
        <v>225</v>
      </c>
      <c r="D53" s="164">
        <v>1</v>
      </c>
      <c r="E53" s="165">
        <v>1</v>
      </c>
      <c r="F53" s="165">
        <v>1</v>
      </c>
      <c r="G53" s="165">
        <v>1</v>
      </c>
      <c r="H53" s="165">
        <v>1</v>
      </c>
      <c r="I53" s="165">
        <v>1</v>
      </c>
      <c r="J53" s="157">
        <v>1</v>
      </c>
      <c r="K53" s="169">
        <v>0</v>
      </c>
      <c r="L53" s="157">
        <v>1</v>
      </c>
      <c r="M53" s="157"/>
      <c r="N53" s="157"/>
      <c r="O53" s="158"/>
      <c r="P53" s="248">
        <v>2.3300000000000001E-2</v>
      </c>
      <c r="Q53" s="65">
        <v>7.0000000000000007E-2</v>
      </c>
      <c r="R53" s="304">
        <f>COUNTIF(D53:O55,"1")/(COUNTIF(D53:O55,"1")+COUNTIF(D53:O55,"0"))*Q53</f>
        <v>5.7037037037037039E-2</v>
      </c>
      <c r="S53" s="305"/>
    </row>
    <row r="54" spans="1:20" ht="14.1" customHeight="1" outlineLevel="1" thickBot="1" x14ac:dyDescent="0.35">
      <c r="A54" s="11" t="e">
        <f>+A53+1</f>
        <v>#REF!</v>
      </c>
      <c r="B54" s="296"/>
      <c r="C54" s="121" t="s">
        <v>226</v>
      </c>
      <c r="D54" s="160">
        <v>1</v>
      </c>
      <c r="E54" s="40">
        <v>1</v>
      </c>
      <c r="F54" s="40">
        <v>1</v>
      </c>
      <c r="G54" s="40">
        <v>1</v>
      </c>
      <c r="H54" s="40">
        <v>1</v>
      </c>
      <c r="I54" s="40">
        <v>1</v>
      </c>
      <c r="J54" s="69">
        <v>0</v>
      </c>
      <c r="K54" s="69">
        <v>0</v>
      </c>
      <c r="L54" s="69">
        <v>1</v>
      </c>
      <c r="M54" s="69"/>
      <c r="N54" s="69"/>
      <c r="O54" s="159"/>
      <c r="P54" s="248">
        <v>2.3300000000000001E-2</v>
      </c>
      <c r="Q54" s="32"/>
      <c r="R54" s="306"/>
      <c r="S54" s="307"/>
      <c r="T54" s="57"/>
    </row>
    <row r="55" spans="1:20" ht="14.1" customHeight="1" outlineLevel="1" thickBot="1" x14ac:dyDescent="0.35">
      <c r="A55" s="11" t="e">
        <f>+A54+1</f>
        <v>#REF!</v>
      </c>
      <c r="B55" s="295"/>
      <c r="C55" s="124" t="s">
        <v>227</v>
      </c>
      <c r="D55" s="161">
        <v>1</v>
      </c>
      <c r="E55" s="170">
        <v>1</v>
      </c>
      <c r="F55" s="170">
        <v>1</v>
      </c>
      <c r="G55" s="170">
        <v>1</v>
      </c>
      <c r="H55" s="170">
        <v>1</v>
      </c>
      <c r="I55" s="170">
        <v>1</v>
      </c>
      <c r="J55" s="162">
        <v>0</v>
      </c>
      <c r="K55" s="162">
        <v>0</v>
      </c>
      <c r="L55" s="162">
        <v>1</v>
      </c>
      <c r="M55" s="162"/>
      <c r="N55" s="162"/>
      <c r="O55" s="163"/>
      <c r="P55" s="240">
        <v>2.3300000000000001E-2</v>
      </c>
      <c r="R55" s="308"/>
      <c r="S55" s="309"/>
    </row>
    <row r="56" spans="1:20" s="8" customFormat="1" ht="14.1" customHeight="1" outlineLevel="1" x14ac:dyDescent="0.3">
      <c r="A56" s="11">
        <v>2</v>
      </c>
      <c r="B56" s="294" t="s">
        <v>228</v>
      </c>
      <c r="C56" s="120" t="s">
        <v>229</v>
      </c>
      <c r="D56" s="164"/>
      <c r="E56" s="157"/>
      <c r="F56" s="157"/>
      <c r="G56" s="157"/>
      <c r="H56" s="157"/>
      <c r="I56" s="157"/>
      <c r="J56" s="157">
        <v>1</v>
      </c>
      <c r="K56" s="157"/>
      <c r="L56" s="157"/>
      <c r="M56" s="157"/>
      <c r="N56" s="157"/>
      <c r="O56" s="158"/>
      <c r="P56" s="248">
        <v>3.5000000000000003E-2</v>
      </c>
      <c r="Q56" s="65">
        <v>7.0000000000000007E-2</v>
      </c>
      <c r="R56" s="304">
        <f>COUNTIF(D56:O57,"1")/(COUNTIF(D56:O57,"1")+COUNTIF(D56:O57,"0"))*Q56</f>
        <v>7.0000000000000007E-2</v>
      </c>
      <c r="S56" s="305"/>
    </row>
    <row r="57" spans="1:20" s="8" customFormat="1" ht="14.1" customHeight="1" outlineLevel="1" thickBot="1" x14ac:dyDescent="0.35">
      <c r="A57" s="11">
        <v>2</v>
      </c>
      <c r="B57" s="295"/>
      <c r="C57" s="103" t="s">
        <v>230</v>
      </c>
      <c r="D57" s="161"/>
      <c r="E57" s="162"/>
      <c r="F57" s="162"/>
      <c r="G57" s="162"/>
      <c r="H57" s="162"/>
      <c r="I57" s="162"/>
      <c r="J57" s="162">
        <v>1</v>
      </c>
      <c r="K57" s="162"/>
      <c r="L57" s="162"/>
      <c r="M57" s="162"/>
      <c r="N57" s="162"/>
      <c r="O57" s="163"/>
      <c r="P57" s="249">
        <v>3.5000000000000003E-2</v>
      </c>
      <c r="Q57" s="32"/>
      <c r="R57" s="308"/>
      <c r="S57" s="309"/>
    </row>
    <row r="58" spans="1:20" ht="33" customHeight="1" outlineLevel="1" thickBot="1" x14ac:dyDescent="0.35">
      <c r="A58" s="11"/>
      <c r="B58" s="136" t="s">
        <v>231</v>
      </c>
      <c r="C58" s="118" t="s">
        <v>233</v>
      </c>
      <c r="D58" s="164"/>
      <c r="E58" s="157"/>
      <c r="F58" s="157"/>
      <c r="G58" s="157"/>
      <c r="H58" s="157">
        <v>1</v>
      </c>
      <c r="I58" s="157"/>
      <c r="J58" s="157"/>
      <c r="K58" s="157"/>
      <c r="L58" s="157"/>
      <c r="M58" s="157"/>
      <c r="N58" s="157"/>
      <c r="O58" s="158"/>
      <c r="P58" s="248">
        <v>5.0000000000000001E-3</v>
      </c>
      <c r="Q58" s="65">
        <v>0.01</v>
      </c>
      <c r="R58" s="304">
        <f>COUNTIF(D58:O59,"1")/(COUNTIF(D58:O59,"1")+COUNTIF(D58:O59,"0"))*Q58</f>
        <v>0.01</v>
      </c>
      <c r="S58" s="305"/>
    </row>
    <row r="59" spans="1:20" ht="14.1" customHeight="1" outlineLevel="1" thickBot="1" x14ac:dyDescent="0.35">
      <c r="A59" s="11">
        <f>+A58+1</f>
        <v>1</v>
      </c>
      <c r="B59" s="137"/>
      <c r="C59" s="124" t="s">
        <v>234</v>
      </c>
      <c r="D59" s="161"/>
      <c r="E59" s="162"/>
      <c r="F59" s="162">
        <v>1</v>
      </c>
      <c r="G59" s="162"/>
      <c r="H59" s="162"/>
      <c r="I59" s="162"/>
      <c r="J59" s="162"/>
      <c r="K59" s="162"/>
      <c r="L59" s="162"/>
      <c r="M59" s="162"/>
      <c r="N59" s="162"/>
      <c r="O59" s="163"/>
      <c r="P59" s="248">
        <v>5.0000000000000001E-3</v>
      </c>
      <c r="Q59" s="32"/>
      <c r="R59" s="308"/>
      <c r="S59" s="309"/>
    </row>
    <row r="60" spans="1:20" s="8" customFormat="1" ht="14.1" customHeight="1" thickBot="1" x14ac:dyDescent="0.35">
      <c r="A60" s="11"/>
      <c r="B60" s="294" t="s">
        <v>236</v>
      </c>
      <c r="C60" s="121" t="s">
        <v>237</v>
      </c>
      <c r="D60" s="164"/>
      <c r="E60" s="157"/>
      <c r="F60" s="157">
        <v>1</v>
      </c>
      <c r="G60" s="157"/>
      <c r="H60" s="157"/>
      <c r="I60" s="157"/>
      <c r="J60" s="157"/>
      <c r="K60" s="185"/>
      <c r="L60" s="185"/>
      <c r="M60" s="185"/>
      <c r="N60" s="185"/>
      <c r="O60" s="186"/>
      <c r="P60" s="248">
        <v>3.5000000000000003E-2</v>
      </c>
      <c r="Q60" s="65">
        <v>7.0000000000000007E-2</v>
      </c>
      <c r="R60" s="269"/>
      <c r="S60" s="337"/>
    </row>
    <row r="61" spans="1:20" s="8" customFormat="1" ht="14.1" customHeight="1" outlineLevel="1" thickBot="1" x14ac:dyDescent="0.35">
      <c r="A61" s="11">
        <f>+A60+1</f>
        <v>1</v>
      </c>
      <c r="B61" s="295"/>
      <c r="C61" s="114" t="s">
        <v>238</v>
      </c>
      <c r="D61" s="181"/>
      <c r="E61" s="182"/>
      <c r="F61" s="182"/>
      <c r="G61" s="182"/>
      <c r="H61" s="182"/>
      <c r="I61" s="182"/>
      <c r="J61" s="182"/>
      <c r="K61" s="162"/>
      <c r="L61" s="162"/>
      <c r="M61" s="162"/>
      <c r="N61" s="162"/>
      <c r="O61" s="163"/>
      <c r="P61" s="248">
        <v>3.5000000000000003E-2</v>
      </c>
      <c r="Q61" s="32"/>
      <c r="R61" s="304">
        <f>COUNTIF(D60:O61,"1")/(COUNTIF(D60:O61,"1")+COUNTIF(D60:O61,"0"))*Q60</f>
        <v>7.0000000000000007E-2</v>
      </c>
      <c r="S61" s="305"/>
    </row>
    <row r="62" spans="1:20" ht="14.1" customHeight="1" outlineLevel="1" thickBot="1" x14ac:dyDescent="0.35">
      <c r="A62" s="11">
        <f>+A61+1</f>
        <v>2</v>
      </c>
      <c r="B62" s="334" t="s">
        <v>254</v>
      </c>
      <c r="C62" s="258" t="s">
        <v>255</v>
      </c>
      <c r="D62" s="176">
        <v>1</v>
      </c>
      <c r="E62" s="177">
        <v>1</v>
      </c>
      <c r="F62" s="177">
        <v>1</v>
      </c>
      <c r="G62" s="177">
        <v>1</v>
      </c>
      <c r="H62" s="177">
        <v>1</v>
      </c>
      <c r="I62" s="177">
        <v>1</v>
      </c>
      <c r="J62" s="177">
        <v>0</v>
      </c>
      <c r="K62" s="157"/>
      <c r="L62" s="157">
        <v>1</v>
      </c>
      <c r="M62" s="157"/>
      <c r="N62" s="157"/>
      <c r="O62" s="158"/>
      <c r="P62" s="240">
        <v>3.3500000000000002E-2</v>
      </c>
      <c r="Q62" s="32"/>
      <c r="R62" s="308"/>
      <c r="S62" s="309"/>
    </row>
    <row r="63" spans="1:20" ht="14.1" customHeight="1" outlineLevel="1" thickBot="1" x14ac:dyDescent="0.35">
      <c r="A63" s="11"/>
      <c r="B63" s="335"/>
      <c r="C63" s="259" t="s">
        <v>256</v>
      </c>
      <c r="D63" s="178">
        <v>1</v>
      </c>
      <c r="E63" s="71">
        <v>1</v>
      </c>
      <c r="F63" s="71">
        <v>1</v>
      </c>
      <c r="G63" s="71">
        <v>1</v>
      </c>
      <c r="H63" s="71">
        <v>1</v>
      </c>
      <c r="I63" s="71">
        <v>1</v>
      </c>
      <c r="J63" s="71">
        <v>0</v>
      </c>
      <c r="K63" s="71"/>
      <c r="L63" s="71">
        <v>1</v>
      </c>
      <c r="M63" s="71"/>
      <c r="N63" s="71"/>
      <c r="O63" s="179"/>
      <c r="P63" s="240">
        <v>3.3300000000000003E-2</v>
      </c>
      <c r="Q63" s="72">
        <v>0.2</v>
      </c>
      <c r="R63" s="67"/>
      <c r="S63" s="68"/>
    </row>
    <row r="64" spans="1:20" ht="14.1" customHeight="1" outlineLevel="1" thickBot="1" x14ac:dyDescent="0.35">
      <c r="A64" s="11"/>
      <c r="B64" s="335"/>
      <c r="C64" s="260" t="s">
        <v>257</v>
      </c>
      <c r="D64" s="178">
        <v>1</v>
      </c>
      <c r="E64" s="71">
        <v>1</v>
      </c>
      <c r="F64" s="71">
        <v>1</v>
      </c>
      <c r="G64" s="34"/>
      <c r="H64" s="34"/>
      <c r="I64" s="34"/>
      <c r="J64" s="71"/>
      <c r="K64" s="71"/>
      <c r="L64" s="71">
        <v>1</v>
      </c>
      <c r="M64" s="71"/>
      <c r="N64" s="71"/>
      <c r="O64" s="179"/>
      <c r="P64" s="240">
        <v>3.3300000000000003E-2</v>
      </c>
      <c r="Q64" s="32"/>
      <c r="R64" s="304">
        <f>COUNTIF(D62:O67,"1")/(COUNTIF(D62:O67,"1")+COUNTIF(D62:O67,"0"))*Q63</f>
        <v>0.17272727272727273</v>
      </c>
      <c r="S64" s="305"/>
    </row>
    <row r="65" spans="1:19" ht="14.1" customHeight="1" outlineLevel="1" thickBot="1" x14ac:dyDescent="0.35">
      <c r="A65" s="11"/>
      <c r="B65" s="335"/>
      <c r="C65" s="260" t="s">
        <v>258</v>
      </c>
      <c r="D65" s="178">
        <v>1</v>
      </c>
      <c r="E65" s="71">
        <v>1</v>
      </c>
      <c r="F65" s="71">
        <v>1</v>
      </c>
      <c r="G65" s="71">
        <v>1</v>
      </c>
      <c r="H65" s="71">
        <v>1</v>
      </c>
      <c r="I65" s="71">
        <v>1</v>
      </c>
      <c r="J65" s="71">
        <v>0</v>
      </c>
      <c r="K65" s="34"/>
      <c r="L65" s="71">
        <v>1</v>
      </c>
      <c r="M65" s="34"/>
      <c r="N65" s="34"/>
      <c r="O65" s="180"/>
      <c r="P65" s="240">
        <v>3.3300000000000003E-2</v>
      </c>
    </row>
    <row r="66" spans="1:19" ht="14.1" customHeight="1" outlineLevel="1" thickBot="1" x14ac:dyDescent="0.35">
      <c r="A66" s="32"/>
      <c r="B66" s="335"/>
      <c r="C66" s="260" t="s">
        <v>259</v>
      </c>
      <c r="D66" s="178">
        <v>1</v>
      </c>
      <c r="E66" s="71">
        <v>1</v>
      </c>
      <c r="F66" s="71">
        <v>1</v>
      </c>
      <c r="G66" s="71">
        <v>1</v>
      </c>
      <c r="H66" s="71">
        <v>1</v>
      </c>
      <c r="I66" s="71">
        <v>1</v>
      </c>
      <c r="J66" s="71">
        <v>1</v>
      </c>
      <c r="K66" s="34"/>
      <c r="L66" s="34">
        <v>0</v>
      </c>
      <c r="M66" s="34"/>
      <c r="N66" s="34"/>
      <c r="O66" s="180"/>
      <c r="P66" s="240">
        <v>3.3300000000000003E-2</v>
      </c>
    </row>
    <row r="67" spans="1:19" ht="14.1" customHeight="1" outlineLevel="1" thickBot="1" x14ac:dyDescent="0.35">
      <c r="A67" s="32"/>
      <c r="B67" s="336"/>
      <c r="C67" s="261" t="s">
        <v>260</v>
      </c>
      <c r="D67" s="181">
        <v>1</v>
      </c>
      <c r="E67" s="182">
        <v>1</v>
      </c>
      <c r="F67" s="182">
        <v>1</v>
      </c>
      <c r="G67" s="182">
        <v>1</v>
      </c>
      <c r="H67" s="182">
        <v>1</v>
      </c>
      <c r="I67" s="182">
        <v>1</v>
      </c>
      <c r="J67" s="182">
        <v>0</v>
      </c>
      <c r="K67" s="183"/>
      <c r="L67" s="183">
        <v>0</v>
      </c>
      <c r="M67" s="183"/>
      <c r="N67" s="183"/>
      <c r="O67" s="184"/>
      <c r="P67" s="240">
        <v>3.3300000000000003E-2</v>
      </c>
      <c r="Q67" s="70"/>
    </row>
    <row r="68" spans="1:19" ht="14.1" customHeight="1" outlineLevel="1" x14ac:dyDescent="0.3">
      <c r="A68" s="32"/>
      <c r="B68" s="32"/>
      <c r="C68" s="33"/>
      <c r="D68" s="32"/>
      <c r="E68" s="71"/>
      <c r="F68" s="71"/>
      <c r="G68" s="71"/>
      <c r="H68" s="71"/>
      <c r="I68" s="71"/>
      <c r="J68" s="71"/>
      <c r="K68" s="34"/>
      <c r="L68" s="34"/>
      <c r="M68" s="34"/>
      <c r="N68" s="34"/>
      <c r="O68" s="34"/>
      <c r="P68" s="34"/>
      <c r="Q68" s="32"/>
    </row>
    <row r="69" spans="1:19" ht="14.1" customHeight="1" outlineLevel="1" x14ac:dyDescent="0.3">
      <c r="A69" s="32"/>
      <c r="B69" s="32"/>
      <c r="C69" s="33"/>
      <c r="D69" s="32"/>
      <c r="E69" s="71"/>
      <c r="F69" s="71"/>
      <c r="G69" s="71"/>
      <c r="H69" s="71"/>
      <c r="I69" s="71"/>
      <c r="J69" s="71"/>
      <c r="K69" s="34"/>
      <c r="L69" s="34"/>
      <c r="M69" s="34"/>
      <c r="N69" s="34"/>
      <c r="O69" s="34"/>
      <c r="P69" s="34"/>
      <c r="Q69" s="32"/>
    </row>
    <row r="70" spans="1:19" ht="14.1" customHeight="1" outlineLevel="1" x14ac:dyDescent="0.3">
      <c r="A70" s="32"/>
      <c r="B70" s="32"/>
      <c r="C70" s="33"/>
      <c r="D70" s="34"/>
      <c r="E70" s="34"/>
      <c r="F70" s="34"/>
      <c r="G70" s="34"/>
      <c r="H70" s="34"/>
      <c r="I70" s="34"/>
      <c r="J70" s="34"/>
      <c r="K70" s="34"/>
      <c r="L70" s="34"/>
      <c r="M70" s="34"/>
      <c r="N70" s="34"/>
      <c r="O70" s="34"/>
      <c r="P70" s="34"/>
      <c r="Q70" s="32"/>
    </row>
    <row r="71" spans="1:19" ht="14.1" customHeight="1" outlineLevel="1" x14ac:dyDescent="0.3">
      <c r="A71" s="32"/>
      <c r="B71" s="32"/>
      <c r="C71" s="33"/>
      <c r="D71" s="34"/>
      <c r="E71" s="34"/>
      <c r="F71" s="34"/>
      <c r="G71" s="34"/>
      <c r="H71" s="34"/>
      <c r="I71" s="34"/>
      <c r="J71" s="34"/>
      <c r="K71" s="34"/>
      <c r="L71" s="34"/>
      <c r="M71" s="34"/>
      <c r="N71" s="34"/>
      <c r="O71" s="34"/>
      <c r="P71" s="34"/>
      <c r="Q71" s="32"/>
    </row>
    <row r="72" spans="1:19" ht="14.1" customHeight="1" outlineLevel="1" x14ac:dyDescent="0.3">
      <c r="A72" s="32"/>
      <c r="B72" s="32"/>
      <c r="C72" s="33"/>
      <c r="D72" s="34"/>
      <c r="E72" s="34"/>
      <c r="F72" s="34"/>
      <c r="G72" s="34"/>
      <c r="H72" s="34"/>
      <c r="I72" s="34"/>
      <c r="J72" s="34"/>
      <c r="K72" s="34"/>
      <c r="L72" s="34"/>
      <c r="M72" s="34"/>
      <c r="N72" s="34"/>
      <c r="O72" s="34"/>
      <c r="P72" s="34"/>
      <c r="Q72" s="32"/>
    </row>
    <row r="73" spans="1:19" ht="14.1" customHeight="1" outlineLevel="1" x14ac:dyDescent="0.3">
      <c r="A73" s="32"/>
      <c r="B73" s="32"/>
      <c r="C73" s="33"/>
      <c r="D73" s="34"/>
      <c r="E73" s="34"/>
      <c r="F73" s="34"/>
      <c r="G73" s="34"/>
      <c r="H73" s="40"/>
      <c r="I73" s="69"/>
      <c r="J73" s="69"/>
      <c r="K73" s="69"/>
      <c r="L73" s="69"/>
      <c r="M73" s="69"/>
      <c r="N73" s="69"/>
      <c r="O73" s="34"/>
      <c r="P73" s="34"/>
      <c r="Q73" s="32"/>
    </row>
    <row r="74" spans="1:19" ht="14.1" customHeight="1" outlineLevel="1" x14ac:dyDescent="0.3">
      <c r="A74" s="32"/>
      <c r="B74" s="32"/>
      <c r="C74" s="33"/>
      <c r="D74" s="34"/>
      <c r="E74" s="34"/>
      <c r="F74" s="34"/>
      <c r="G74" s="34"/>
      <c r="H74" s="40"/>
      <c r="I74" s="69"/>
      <c r="J74" s="69"/>
      <c r="K74" s="69"/>
      <c r="L74" s="69"/>
      <c r="M74" s="69"/>
      <c r="N74" s="69"/>
      <c r="O74" s="34"/>
      <c r="P74" s="34"/>
      <c r="Q74" s="64"/>
      <c r="R74" s="73">
        <f>SUM(R9:S64)</f>
        <v>0.92310675056576696</v>
      </c>
      <c r="S74" s="74"/>
    </row>
    <row r="75" spans="1:19" ht="14.1" customHeight="1" outlineLevel="1" x14ac:dyDescent="0.3">
      <c r="A75" s="32"/>
      <c r="B75" s="32"/>
      <c r="C75" s="33"/>
      <c r="D75" s="34"/>
      <c r="E75" s="34"/>
      <c r="F75" s="34"/>
      <c r="G75" s="34"/>
      <c r="H75" s="32"/>
      <c r="I75" s="71"/>
      <c r="J75" s="71"/>
      <c r="K75" s="71"/>
      <c r="L75" s="71"/>
      <c r="M75" s="71"/>
      <c r="N75" s="71"/>
      <c r="O75" s="34"/>
      <c r="P75" s="34"/>
      <c r="Q75" s="70">
        <f>SUM(Q9:Q63)</f>
        <v>1.0000000000000002</v>
      </c>
    </row>
    <row r="76" spans="1:19" ht="14.1" customHeight="1" outlineLevel="1" x14ac:dyDescent="0.3">
      <c r="A76" s="32"/>
      <c r="B76" s="32"/>
      <c r="C76" s="33"/>
      <c r="D76" s="34"/>
      <c r="E76" s="34"/>
      <c r="F76" s="34"/>
      <c r="G76" s="34"/>
      <c r="H76" s="32"/>
      <c r="I76" s="71"/>
      <c r="J76" s="71"/>
      <c r="K76" s="71"/>
      <c r="L76" s="71"/>
      <c r="M76" s="71"/>
      <c r="N76" s="71"/>
      <c r="O76" s="34"/>
      <c r="P76" s="34"/>
      <c r="Q76" s="32"/>
    </row>
    <row r="77" spans="1:19" ht="14.1" customHeight="1" outlineLevel="1" x14ac:dyDescent="0.3">
      <c r="A77" s="32"/>
      <c r="B77" s="32"/>
      <c r="C77" s="33"/>
      <c r="D77" s="34"/>
      <c r="E77" s="34"/>
      <c r="F77" s="34"/>
      <c r="G77" s="34"/>
      <c r="H77" s="32"/>
      <c r="I77" s="71"/>
      <c r="J77" s="71"/>
      <c r="K77" s="71"/>
      <c r="L77" s="71"/>
      <c r="M77" s="71"/>
      <c r="N77" s="71"/>
      <c r="O77" s="34"/>
      <c r="P77" s="34"/>
      <c r="Q77" s="32"/>
    </row>
    <row r="78" spans="1:19" ht="14.1" customHeight="1" outlineLevel="1" x14ac:dyDescent="0.3">
      <c r="A78" s="32"/>
      <c r="B78" s="32"/>
      <c r="C78" s="33"/>
      <c r="D78" s="34"/>
      <c r="E78" s="34"/>
      <c r="F78" s="34"/>
      <c r="G78" s="34"/>
      <c r="H78" s="32"/>
      <c r="I78" s="71"/>
      <c r="J78" s="71"/>
      <c r="K78" s="34"/>
      <c r="L78" s="34"/>
      <c r="M78" s="34"/>
      <c r="N78" s="71"/>
      <c r="O78" s="34"/>
      <c r="P78" s="34"/>
      <c r="Q78" s="32"/>
    </row>
    <row r="79" spans="1:19" ht="14.1" customHeight="1" outlineLevel="1" x14ac:dyDescent="0.3">
      <c r="A79" s="32"/>
      <c r="B79" s="32"/>
      <c r="D79" s="34"/>
      <c r="E79" s="34"/>
      <c r="F79" s="34"/>
      <c r="G79" s="34"/>
      <c r="H79" s="32"/>
      <c r="I79" s="71"/>
      <c r="J79" s="71"/>
      <c r="K79" s="71"/>
      <c r="L79" s="71"/>
      <c r="M79" s="71"/>
      <c r="N79" s="71"/>
      <c r="O79" s="34"/>
      <c r="P79" s="34"/>
      <c r="Q79" s="32"/>
    </row>
    <row r="80" spans="1:19" ht="14.1" customHeight="1" outlineLevel="1" x14ac:dyDescent="0.3">
      <c r="A80" s="32"/>
      <c r="B80" s="32"/>
      <c r="D80" s="34"/>
      <c r="E80" s="34"/>
      <c r="F80" s="34"/>
      <c r="G80" s="34"/>
      <c r="H80" s="32"/>
      <c r="I80" s="71"/>
      <c r="J80" s="71"/>
      <c r="K80" s="71"/>
      <c r="L80" s="71"/>
      <c r="M80" s="71"/>
      <c r="N80" s="71"/>
      <c r="O80" s="34"/>
      <c r="P80" s="34"/>
      <c r="Q80" s="32"/>
    </row>
    <row r="81" spans="3:14" ht="15" customHeight="1" x14ac:dyDescent="0.3">
      <c r="H81" s="32"/>
      <c r="I81" s="71"/>
      <c r="J81" s="71"/>
      <c r="K81" s="71"/>
      <c r="L81" s="71"/>
      <c r="M81" s="71"/>
      <c r="N81" s="71"/>
    </row>
    <row r="83" spans="3:14" ht="15" customHeight="1" x14ac:dyDescent="0.3">
      <c r="C83" s="15" t="s">
        <v>240</v>
      </c>
    </row>
    <row r="84" spans="3:14" ht="15" customHeight="1" x14ac:dyDescent="0.3">
      <c r="C84" s="15" t="s">
        <v>241</v>
      </c>
    </row>
    <row r="85" spans="3:14" ht="19.5" customHeight="1" x14ac:dyDescent="0.3">
      <c r="C85" s="129">
        <v>1</v>
      </c>
      <c r="D85" s="115"/>
    </row>
    <row r="86" spans="3:14" ht="38.25" customHeight="1" x14ac:dyDescent="0.3">
      <c r="C86" s="16">
        <v>2</v>
      </c>
      <c r="D86" s="15"/>
    </row>
    <row r="87" spans="3:14" ht="15" customHeight="1" x14ac:dyDescent="0.3">
      <c r="C87" s="20">
        <v>3</v>
      </c>
      <c r="D87" s="27"/>
    </row>
    <row r="88" spans="3:14" ht="15" customHeight="1" x14ac:dyDescent="0.3">
      <c r="C88" s="20">
        <v>4</v>
      </c>
      <c r="D88" s="28"/>
    </row>
    <row r="89" spans="3:14" ht="204.75" customHeight="1" x14ac:dyDescent="0.3">
      <c r="C89" s="20">
        <v>5</v>
      </c>
      <c r="D89" s="26"/>
    </row>
    <row r="90" spans="3:14" ht="15" customHeight="1" x14ac:dyDescent="0.3">
      <c r="D90" s="25"/>
    </row>
    <row r="91" spans="3:14" ht="150.75" customHeight="1" x14ac:dyDescent="0.3">
      <c r="D91" s="25"/>
    </row>
  </sheetData>
  <mergeCells count="30">
    <mergeCell ref="R11:S13"/>
    <mergeCell ref="K6:O6"/>
    <mergeCell ref="R8:S8"/>
    <mergeCell ref="R9:S10"/>
    <mergeCell ref="R31:S33"/>
    <mergeCell ref="R26:S30"/>
    <mergeCell ref="R15:S15"/>
    <mergeCell ref="R16:S25"/>
    <mergeCell ref="R14:S14"/>
    <mergeCell ref="R53:S55"/>
    <mergeCell ref="R39:S46"/>
    <mergeCell ref="R52:S52"/>
    <mergeCell ref="R47:S51"/>
    <mergeCell ref="R34:S38"/>
    <mergeCell ref="R64:S64"/>
    <mergeCell ref="R60:S60"/>
    <mergeCell ref="R61:S62"/>
    <mergeCell ref="R56:S57"/>
    <mergeCell ref="R58:S59"/>
    <mergeCell ref="B39:B46"/>
    <mergeCell ref="B34:B38"/>
    <mergeCell ref="B9:B10"/>
    <mergeCell ref="B16:B25"/>
    <mergeCell ref="B26:B30"/>
    <mergeCell ref="B31:B33"/>
    <mergeCell ref="B62:B67"/>
    <mergeCell ref="B60:B61"/>
    <mergeCell ref="B56:B57"/>
    <mergeCell ref="B53:B55"/>
    <mergeCell ref="B47:B51"/>
  </mergeCells>
  <conditionalFormatting sqref="D8:P8 R60">
    <cfRule type="cellIs" dxfId="635" priority="67" operator="equal">
      <formula>6</formula>
    </cfRule>
    <cfRule type="cellIs" dxfId="634" priority="68" operator="equal">
      <formula>1</formula>
    </cfRule>
    <cfRule type="cellIs" dxfId="633" priority="69" operator="equal">
      <formula>2</formula>
    </cfRule>
    <cfRule type="cellIs" dxfId="632" priority="70" operator="equal">
      <formula>3</formula>
    </cfRule>
    <cfRule type="cellIs" dxfId="631" priority="71" operator="equal">
      <formula>5</formula>
    </cfRule>
    <cfRule type="cellIs" dxfId="630" priority="72" operator="equal">
      <formula>4</formula>
    </cfRule>
  </conditionalFormatting>
  <conditionalFormatting sqref="G64:I64">
    <cfRule type="cellIs" dxfId="629" priority="25" operator="equal">
      <formula>4</formula>
    </cfRule>
    <cfRule type="cellIs" dxfId="628" priority="26" operator="equal">
      <formula>6</formula>
    </cfRule>
    <cfRule type="cellIs" dxfId="627" priority="27" operator="equal">
      <formula>1</formula>
    </cfRule>
    <cfRule type="cellIs" dxfId="626" priority="22" operator="equal">
      <formula>2</formula>
    </cfRule>
    <cfRule type="cellIs" dxfId="625" priority="23" operator="equal">
      <formula>3</formula>
    </cfRule>
    <cfRule type="cellIs" dxfId="624" priority="24" operator="equal">
      <formula>5</formula>
    </cfRule>
  </conditionalFormatting>
  <conditionalFormatting sqref="K65 M65:O65 K66:O67 K68:P69 D70:P72 D73:G80 O73:P80 K78:M78">
    <cfRule type="cellIs" dxfId="623" priority="48" operator="equal">
      <formula>2</formula>
    </cfRule>
    <cfRule type="cellIs" dxfId="622" priority="49" operator="equal">
      <formula>3</formula>
    </cfRule>
    <cfRule type="cellIs" dxfId="621" priority="50" operator="equal">
      <formula>5</formula>
    </cfRule>
    <cfRule type="cellIs" dxfId="620" priority="51" operator="equal">
      <formula>4</formula>
    </cfRule>
    <cfRule type="cellIs" dxfId="619" priority="52" operator="equal">
      <formula>6</formula>
    </cfRule>
    <cfRule type="cellIs" dxfId="618" priority="53" operator="equal">
      <formula>1</formula>
    </cfRule>
  </conditionalFormatting>
  <conditionalFormatting sqref="Q26">
    <cfRule type="cellIs" dxfId="617" priority="4" operator="equal">
      <formula>3</formula>
    </cfRule>
    <cfRule type="cellIs" dxfId="616" priority="5" operator="equal">
      <formula>5</formula>
    </cfRule>
    <cfRule type="cellIs" dxfId="615" priority="6" operator="equal">
      <formula>4</formula>
    </cfRule>
    <cfRule type="cellIs" dxfId="614" priority="1" operator="equal">
      <formula>6</formula>
    </cfRule>
    <cfRule type="cellIs" dxfId="613" priority="2" operator="equal">
      <formula>1</formula>
    </cfRule>
    <cfRule type="cellIs" dxfId="612" priority="3" operator="equal">
      <formula>2</formula>
    </cfRule>
  </conditionalFormatting>
  <conditionalFormatting sqref="R31">
    <cfRule type="dataBar" priority="66">
      <dataBar>
        <cfvo type="min"/>
        <cfvo type="max"/>
        <color rgb="FFFFB628"/>
      </dataBar>
      <extLst>
        <ext xmlns:x14="http://schemas.microsoft.com/office/spreadsheetml/2009/9/main" uri="{B025F937-C7B1-47D3-B67F-A62EFF666E3E}">
          <x14:id>{9202ADCF-F118-43A9-86CE-474718C6F94C}</x14:id>
        </ext>
      </extLst>
    </cfRule>
  </conditionalFormatting>
  <conditionalFormatting sqref="R64">
    <cfRule type="dataBar" priority="34">
      <dataBar>
        <cfvo type="min"/>
        <cfvo type="max"/>
        <color rgb="FFFFB628"/>
      </dataBar>
      <extLst>
        <ext xmlns:x14="http://schemas.microsoft.com/office/spreadsheetml/2009/9/main" uri="{B025F937-C7B1-47D3-B67F-A62EFF666E3E}">
          <x14:id>{0CEDDD28-50A2-41E3-BEB1-0A15116A4A3B}</x14:id>
        </ext>
      </extLst>
    </cfRule>
  </conditionalFormatting>
  <conditionalFormatting sqref="R74:S74 R11 R9 R16 R26 R34 R39 R52:S52 R47 R53 R56 R60:S60 R58 R61 R14:S15">
    <cfRule type="dataBar" priority="73">
      <dataBar>
        <cfvo type="min"/>
        <cfvo type="max"/>
        <color rgb="FFFFB628"/>
      </dataBar>
      <extLst>
        <ext xmlns:x14="http://schemas.microsoft.com/office/spreadsheetml/2009/9/main" uri="{B025F937-C7B1-47D3-B67F-A62EFF666E3E}">
          <x14:id>{19C8C4EC-A3BA-484A-973A-4557F55A8B8E}</x14:id>
        </ext>
      </extLst>
    </cfRule>
  </conditionalFormatting>
  <printOptions horizontalCentered="1"/>
  <pageMargins left="0.15748031496062992" right="0.15748031496062992" top="0.15748031496062992" bottom="0.15748031496062992" header="0.15748031496062992" footer="0.15748031496062992"/>
  <pageSetup scale="26"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iconSet" priority="20" id="{371EEA5A-74A6-4774-A052-553923BAFA1D}">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D65:I65</xm:sqref>
        </x14:conditionalFormatting>
        <x14:conditionalFormatting xmlns:xm="http://schemas.microsoft.com/office/excel/2006/main">
          <x14:cfRule type="iconSet" priority="19" id="{7497EEE9-5E12-4654-8B41-C43CE63BD14E}">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D66:I67</xm:sqref>
        </x14:conditionalFormatting>
        <x14:conditionalFormatting xmlns:xm="http://schemas.microsoft.com/office/excel/2006/main">
          <x14:cfRule type="iconSet" priority="32" id="{7852751A-B203-4ECF-AC3E-8F5D80C17671}">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D68:I69</xm:sqref>
        </x14:conditionalFormatting>
        <x14:conditionalFormatting xmlns:xm="http://schemas.microsoft.com/office/excel/2006/main">
          <x14:cfRule type="iconSet" priority="21" id="{1F476DDD-B5C2-4B1D-A6F7-CCC3D4ED635C}">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D59:J63 J64:J67 D64:F64</xm:sqref>
        </x14:conditionalFormatting>
        <x14:conditionalFormatting xmlns:xm="http://schemas.microsoft.com/office/excel/2006/main">
          <x14:cfRule type="iconSet" priority="29" id="{5F87B64B-7435-4197-87B3-D0980D09DE19}">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H79:M79</xm:sqref>
        </x14:conditionalFormatting>
        <x14:conditionalFormatting xmlns:xm="http://schemas.microsoft.com/office/excel/2006/main">
          <x14:cfRule type="iconSet" priority="28" id="{3B09B309-6013-4E40-8AC7-0A7609FDD900}">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H80:M81</xm:sqref>
        </x14:conditionalFormatting>
        <x14:conditionalFormatting xmlns:xm="http://schemas.microsoft.com/office/excel/2006/main">
          <x14:cfRule type="iconSet" priority="30" id="{30CC8376-E6A2-4077-B424-C0827FEDB8E2}">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H73:N77 N78:N81 H78:J78</xm:sqref>
        </x14:conditionalFormatting>
        <x14:conditionalFormatting xmlns:xm="http://schemas.microsoft.com/office/excel/2006/main">
          <x14:cfRule type="iconSet" priority="35" id="{4457C21F-53A8-45F0-97BC-A86967AEBDA1}">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J68:J69 K59:O63 K64 M64:O64 L64:L65 D9:O58</xm:sqref>
        </x14:conditionalFormatting>
        <x14:conditionalFormatting xmlns:xm="http://schemas.microsoft.com/office/excel/2006/main">
          <x14:cfRule type="dataBar" id="{9202ADCF-F118-43A9-86CE-474718C6F94C}">
            <x14:dataBar minLength="0" maxLength="100" border="1" negativeBarBorderColorSameAsPositive="0">
              <x14:cfvo type="autoMin"/>
              <x14:cfvo type="autoMax"/>
              <x14:borderColor rgb="FFFFB628"/>
              <x14:negativeFillColor rgb="FFFF0000"/>
              <x14:negativeBorderColor rgb="FFFF0000"/>
              <x14:axisColor rgb="FF000000"/>
            </x14:dataBar>
          </x14:cfRule>
          <xm:sqref>R31</xm:sqref>
        </x14:conditionalFormatting>
        <x14:conditionalFormatting xmlns:xm="http://schemas.microsoft.com/office/excel/2006/main">
          <x14:cfRule type="dataBar" id="{0CEDDD28-50A2-41E3-BEB1-0A15116A4A3B}">
            <x14:dataBar minLength="0" maxLength="100" border="1" negativeBarBorderColorSameAsPositive="0">
              <x14:cfvo type="autoMin"/>
              <x14:cfvo type="autoMax"/>
              <x14:borderColor rgb="FFFFB628"/>
              <x14:negativeFillColor rgb="FFFF0000"/>
              <x14:negativeBorderColor rgb="FFFF0000"/>
              <x14:axisColor rgb="FF000000"/>
            </x14:dataBar>
          </x14:cfRule>
          <xm:sqref>R64</xm:sqref>
        </x14:conditionalFormatting>
        <x14:conditionalFormatting xmlns:xm="http://schemas.microsoft.com/office/excel/2006/main">
          <x14:cfRule type="dataBar" id="{19C8C4EC-A3BA-484A-973A-4557F55A8B8E}">
            <x14:dataBar minLength="0" maxLength="100" border="1" negativeBarBorderColorSameAsPositive="0">
              <x14:cfvo type="autoMin"/>
              <x14:cfvo type="autoMax"/>
              <x14:borderColor rgb="FFFFB628"/>
              <x14:negativeFillColor rgb="FFFF0000"/>
              <x14:negativeBorderColor rgb="FFFF0000"/>
              <x14:axisColor rgb="FF000000"/>
            </x14:dataBar>
          </x14:cfRule>
          <xm:sqref>R74:S74 R11 R9 R16 R26 R34 R39 R52:S52 R47 R53 R56 R60:S60 R58 R61 R14:S15</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B7135-F620-4B91-9DD9-ED8FB12E1289}">
  <sheetPr>
    <tabColor theme="8" tint="-0.249977111117893"/>
    <outlinePr summaryBelow="0"/>
  </sheetPr>
  <dimension ref="A1:Y90"/>
  <sheetViews>
    <sheetView topLeftCell="C1" zoomScale="115" zoomScaleNormal="115" zoomScaleSheetLayoutView="98" zoomScalePageLayoutView="60" workbookViewId="0">
      <pane ySplit="7" topLeftCell="A56" activePane="bottomLeft" state="frozen"/>
      <selection pane="bottomLeft" activeCell="F9" sqref="F9:F67"/>
    </sheetView>
  </sheetViews>
  <sheetFormatPr baseColWidth="10" defaultColWidth="11.44140625" defaultRowHeight="13.2" outlineLevelRow="1" x14ac:dyDescent="0.3"/>
  <cols>
    <col min="1" max="1" width="10.109375" style="7" customWidth="1"/>
    <col min="2" max="2" width="23.6640625" style="7" customWidth="1"/>
    <col min="3" max="3" width="74.33203125" style="7" customWidth="1"/>
    <col min="4" max="15" width="5.5546875" style="7" customWidth="1"/>
    <col min="16" max="16" width="9.88671875" style="7" customWidth="1"/>
    <col min="17" max="17" width="16.109375" style="8" customWidth="1"/>
    <col min="18" max="18" width="8.109375" style="8" customWidth="1"/>
    <col min="19" max="19" width="7.88671875" style="8" customWidth="1"/>
    <col min="20" max="20" width="6.33203125" style="8" customWidth="1"/>
    <col min="21" max="25" width="4.6640625" style="8" customWidth="1"/>
    <col min="26" max="38" width="4.6640625" style="7" customWidth="1"/>
    <col min="39" max="16384" width="11.44140625" style="7"/>
  </cols>
  <sheetData>
    <row r="1" spans="1:19" s="2" customFormat="1" ht="21.9" hidden="1" customHeight="1" x14ac:dyDescent="0.3">
      <c r="C1" s="3"/>
      <c r="D1" s="3"/>
      <c r="E1" s="3"/>
      <c r="F1" s="3"/>
      <c r="G1" s="3"/>
    </row>
    <row r="2" spans="1:19" s="2" customFormat="1" ht="21.9" hidden="1" customHeight="1" x14ac:dyDescent="0.3">
      <c r="A2" s="188"/>
      <c r="B2" s="189"/>
      <c r="C2" s="190"/>
      <c r="D2" s="132"/>
      <c r="E2" s="132"/>
      <c r="F2" s="132"/>
      <c r="G2" s="132"/>
      <c r="H2" s="133"/>
      <c r="I2" s="4"/>
      <c r="J2" s="4"/>
      <c r="K2" s="4"/>
      <c r="L2" s="4"/>
      <c r="M2" s="4"/>
      <c r="N2" s="4"/>
      <c r="O2" s="4"/>
      <c r="P2" s="4"/>
    </row>
    <row r="3" spans="1:19" s="2" customFormat="1" ht="21.9" hidden="1" customHeight="1" x14ac:dyDescent="0.3">
      <c r="A3" s="191"/>
      <c r="B3" s="3"/>
      <c r="C3" s="192"/>
      <c r="D3" s="132"/>
      <c r="E3" s="132"/>
      <c r="F3" s="132"/>
      <c r="G3" s="132"/>
      <c r="H3" s="133"/>
      <c r="I3" s="4"/>
      <c r="J3" s="4"/>
      <c r="K3" s="4"/>
      <c r="L3" s="4"/>
      <c r="M3" s="4"/>
      <c r="N3" s="4"/>
      <c r="O3" s="4"/>
      <c r="P3" s="4"/>
    </row>
    <row r="4" spans="1:19" s="6" customFormat="1" ht="21.9" hidden="1" customHeight="1" x14ac:dyDescent="0.3">
      <c r="A4" s="193"/>
      <c r="B4" s="194"/>
      <c r="C4" s="195"/>
      <c r="D4" s="131"/>
      <c r="E4" s="132"/>
      <c r="F4" s="133"/>
      <c r="G4" s="131"/>
      <c r="H4" s="133"/>
      <c r="I4" s="4"/>
      <c r="J4" s="4"/>
      <c r="K4" s="4"/>
      <c r="L4" s="4"/>
      <c r="M4" s="4"/>
      <c r="N4" s="4"/>
      <c r="O4" s="4"/>
      <c r="P4" s="4"/>
    </row>
    <row r="5" spans="1:19" s="6" customFormat="1" ht="21.9" hidden="1" customHeight="1" x14ac:dyDescent="0.3">
      <c r="I5" s="4"/>
      <c r="J5" s="4"/>
      <c r="K5" s="4"/>
      <c r="L5" s="4"/>
      <c r="M5" s="4"/>
      <c r="N5" s="4"/>
      <c r="O5" s="4"/>
      <c r="P5" s="4"/>
    </row>
    <row r="6" spans="1:19" s="6" customFormat="1" ht="21.9" hidden="1" customHeight="1" x14ac:dyDescent="0.3">
      <c r="A6" s="134" t="s">
        <v>81</v>
      </c>
      <c r="B6" s="134"/>
      <c r="C6" s="134"/>
      <c r="D6" s="135" t="s">
        <v>82</v>
      </c>
      <c r="E6" s="135"/>
      <c r="F6" s="135"/>
      <c r="G6" s="135"/>
      <c r="H6" s="135"/>
      <c r="I6" s="135"/>
      <c r="J6" s="135"/>
      <c r="K6" s="293"/>
      <c r="L6" s="293"/>
      <c r="M6" s="293"/>
      <c r="N6" s="293"/>
      <c r="O6" s="293"/>
      <c r="P6" s="223"/>
    </row>
    <row r="7" spans="1:19" ht="68.25" customHeight="1" x14ac:dyDescent="0.3">
      <c r="C7" s="7" t="s">
        <v>83</v>
      </c>
      <c r="D7" s="30" t="s">
        <v>84</v>
      </c>
      <c r="E7" s="30" t="s">
        <v>85</v>
      </c>
      <c r="F7" s="30" t="s">
        <v>86</v>
      </c>
      <c r="G7" s="30" t="s">
        <v>87</v>
      </c>
      <c r="H7" s="30" t="s">
        <v>88</v>
      </c>
      <c r="I7" s="29" t="s">
        <v>89</v>
      </c>
      <c r="J7" s="29" t="s">
        <v>90</v>
      </c>
      <c r="K7" s="29" t="s">
        <v>91</v>
      </c>
      <c r="L7" s="29" t="s">
        <v>92</v>
      </c>
      <c r="M7" s="29" t="s">
        <v>93</v>
      </c>
      <c r="N7" s="29" t="s">
        <v>94</v>
      </c>
      <c r="O7" s="29" t="s">
        <v>95</v>
      </c>
      <c r="P7" s="224"/>
    </row>
    <row r="8" spans="1:19" ht="27" customHeight="1" thickBot="1" x14ac:dyDescent="0.35">
      <c r="A8" s="15"/>
      <c r="B8" s="198"/>
      <c r="C8" s="199" t="s">
        <v>96</v>
      </c>
      <c r="D8" s="142"/>
      <c r="E8" s="143"/>
      <c r="F8" s="143"/>
      <c r="G8" s="143"/>
      <c r="H8" s="143"/>
      <c r="I8" s="143"/>
      <c r="J8" s="143"/>
      <c r="K8" s="143"/>
      <c r="L8" s="143"/>
      <c r="M8" s="143"/>
      <c r="N8" s="143"/>
      <c r="O8" s="143"/>
      <c r="P8" s="225"/>
      <c r="Q8" s="63" t="s">
        <v>248</v>
      </c>
      <c r="R8" s="313" t="s">
        <v>249</v>
      </c>
      <c r="S8" s="313"/>
    </row>
    <row r="9" spans="1:19" ht="14.1" customHeight="1" outlineLevel="1" thickBot="1" x14ac:dyDescent="0.35">
      <c r="A9" s="75" t="e">
        <f>+#REF!+1</f>
        <v>#REF!</v>
      </c>
      <c r="B9" s="294" t="s">
        <v>98</v>
      </c>
      <c r="C9" s="120" t="s">
        <v>99</v>
      </c>
      <c r="D9" s="157">
        <v>1</v>
      </c>
      <c r="E9" s="157">
        <v>1</v>
      </c>
      <c r="F9" s="157">
        <v>1</v>
      </c>
      <c r="G9" s="157">
        <v>1</v>
      </c>
      <c r="H9" s="157">
        <v>1</v>
      </c>
      <c r="I9" s="157">
        <v>1</v>
      </c>
      <c r="J9" s="157">
        <v>1</v>
      </c>
      <c r="K9" s="157">
        <v>1</v>
      </c>
      <c r="L9" s="157">
        <v>1</v>
      </c>
      <c r="M9" s="157">
        <v>1</v>
      </c>
      <c r="N9" s="157">
        <v>1</v>
      </c>
      <c r="O9" s="157">
        <v>1</v>
      </c>
      <c r="P9" s="227">
        <v>0.02</v>
      </c>
      <c r="Q9" s="140">
        <v>0.04</v>
      </c>
      <c r="R9" s="300">
        <f>COUNTIF(D9:O10,"1")/(COUNTIF(D9:O10,"1")+COUNTIF(D9:O10,"0"))*Q9</f>
        <v>0.04</v>
      </c>
      <c r="S9" s="301"/>
    </row>
    <row r="10" spans="1:19" ht="14.1" customHeight="1" outlineLevel="1" thickBot="1" x14ac:dyDescent="0.35">
      <c r="A10" s="75" t="e">
        <f>+A9+1</f>
        <v>#REF!</v>
      </c>
      <c r="B10" s="295"/>
      <c r="C10" s="124" t="s">
        <v>100</v>
      </c>
      <c r="D10" s="157">
        <v>1</v>
      </c>
      <c r="E10" s="157">
        <v>1</v>
      </c>
      <c r="F10" s="157">
        <v>1</v>
      </c>
      <c r="G10" s="157">
        <v>1</v>
      </c>
      <c r="H10" s="157">
        <v>1</v>
      </c>
      <c r="I10" s="157">
        <v>1</v>
      </c>
      <c r="J10" s="157">
        <v>1</v>
      </c>
      <c r="K10" s="157">
        <v>1</v>
      </c>
      <c r="L10" s="157">
        <v>1</v>
      </c>
      <c r="M10" s="157">
        <v>1</v>
      </c>
      <c r="N10" s="157">
        <v>1</v>
      </c>
      <c r="O10" s="157">
        <v>1</v>
      </c>
      <c r="P10" s="228">
        <v>0.02</v>
      </c>
      <c r="Q10" s="141"/>
      <c r="R10" s="302"/>
      <c r="S10" s="303"/>
    </row>
    <row r="11" spans="1:19" ht="14.1" customHeight="1" outlineLevel="1" thickBot="1" x14ac:dyDescent="0.35">
      <c r="A11" s="75" t="e">
        <f>+#REF!+1</f>
        <v>#REF!</v>
      </c>
      <c r="B11" s="294" t="s">
        <v>251</v>
      </c>
      <c r="C11" s="120" t="s">
        <v>108</v>
      </c>
      <c r="D11" s="157">
        <v>1</v>
      </c>
      <c r="E11" s="157">
        <v>1</v>
      </c>
      <c r="F11" s="157">
        <v>1</v>
      </c>
      <c r="G11" s="157">
        <v>1</v>
      </c>
      <c r="H11" s="157">
        <v>1</v>
      </c>
      <c r="I11" s="157">
        <v>1</v>
      </c>
      <c r="J11" s="157">
        <v>1</v>
      </c>
      <c r="K11" s="157">
        <v>1</v>
      </c>
      <c r="L11" s="157">
        <v>1</v>
      </c>
      <c r="M11" s="157">
        <v>1</v>
      </c>
      <c r="N11" s="157">
        <v>1</v>
      </c>
      <c r="O11" s="157">
        <v>1</v>
      </c>
      <c r="P11" s="237">
        <v>2.3300000000000001E-2</v>
      </c>
      <c r="Q11" s="141"/>
      <c r="R11" s="300">
        <f>COUNTIF(D11:O13,"1")/(COUNTIF(D11:O13,"1")+COUNTIF(D11:O13,"0"))*Q12</f>
        <v>7.0000000000000007E-2</v>
      </c>
      <c r="S11" s="301"/>
    </row>
    <row r="12" spans="1:19" ht="14.1" customHeight="1" outlineLevel="1" thickBot="1" x14ac:dyDescent="0.35">
      <c r="A12" s="75" t="e">
        <f t="shared" ref="A12" si="0">+A11+1</f>
        <v>#REF!</v>
      </c>
      <c r="B12" s="296"/>
      <c r="C12" s="121" t="s">
        <v>109</v>
      </c>
      <c r="D12" s="157">
        <v>1</v>
      </c>
      <c r="E12" s="157">
        <v>1</v>
      </c>
      <c r="F12" s="157">
        <v>1</v>
      </c>
      <c r="G12" s="157">
        <v>1</v>
      </c>
      <c r="H12" s="157">
        <v>1</v>
      </c>
      <c r="I12" s="157">
        <v>1</v>
      </c>
      <c r="J12" s="157">
        <v>1</v>
      </c>
      <c r="K12" s="157">
        <v>1</v>
      </c>
      <c r="L12" s="157">
        <v>1</v>
      </c>
      <c r="M12" s="157">
        <v>1</v>
      </c>
      <c r="N12" s="157">
        <v>1</v>
      </c>
      <c r="O12" s="157">
        <v>1</v>
      </c>
      <c r="P12" s="237">
        <v>2.3300000000000001E-2</v>
      </c>
      <c r="Q12" s="100">
        <v>7.0000000000000007E-2</v>
      </c>
      <c r="R12" s="300"/>
      <c r="S12" s="301"/>
    </row>
    <row r="13" spans="1:19" ht="14.1" customHeight="1" outlineLevel="1" thickBot="1" x14ac:dyDescent="0.35">
      <c r="A13" s="75" t="e">
        <f>+A12+1</f>
        <v>#REF!</v>
      </c>
      <c r="B13" s="295"/>
      <c r="C13" s="124" t="s">
        <v>110</v>
      </c>
      <c r="D13" s="157">
        <v>1</v>
      </c>
      <c r="E13" s="157">
        <v>1</v>
      </c>
      <c r="F13" s="157">
        <v>1</v>
      </c>
      <c r="G13" s="157">
        <v>1</v>
      </c>
      <c r="H13" s="157">
        <v>1</v>
      </c>
      <c r="I13" s="157">
        <v>1</v>
      </c>
      <c r="J13" s="157">
        <v>1</v>
      </c>
      <c r="K13" s="157">
        <v>1</v>
      </c>
      <c r="L13" s="157">
        <v>1</v>
      </c>
      <c r="M13" s="157">
        <v>1</v>
      </c>
      <c r="N13" s="157">
        <v>1</v>
      </c>
      <c r="O13" s="157">
        <v>1</v>
      </c>
      <c r="P13" s="237">
        <v>2.3300000000000001E-2</v>
      </c>
      <c r="Q13" s="150"/>
      <c r="R13" s="302"/>
      <c r="S13" s="303"/>
    </row>
    <row r="14" spans="1:19" ht="14.1" customHeight="1" outlineLevel="1" thickBot="1" x14ac:dyDescent="0.35">
      <c r="A14" s="11" t="e">
        <f>+#REF!+1</f>
        <v>#REF!</v>
      </c>
      <c r="B14" s="83" t="s">
        <v>252</v>
      </c>
      <c r="C14" s="125" t="s">
        <v>117</v>
      </c>
      <c r="D14" s="157">
        <v>1</v>
      </c>
      <c r="E14" s="157">
        <v>1</v>
      </c>
      <c r="F14" s="157">
        <v>1</v>
      </c>
      <c r="G14" s="157">
        <v>1</v>
      </c>
      <c r="H14" s="157">
        <v>1</v>
      </c>
      <c r="I14" s="157">
        <v>1</v>
      </c>
      <c r="J14" s="157">
        <v>1</v>
      </c>
      <c r="K14" s="157">
        <v>1</v>
      </c>
      <c r="L14" s="157">
        <v>1</v>
      </c>
      <c r="M14" s="157">
        <v>1</v>
      </c>
      <c r="N14" s="157">
        <v>1</v>
      </c>
      <c r="O14" s="157">
        <v>1</v>
      </c>
      <c r="P14" s="231">
        <v>0.02</v>
      </c>
      <c r="Q14" s="100">
        <v>0.02</v>
      </c>
      <c r="R14" s="338">
        <f>COUNTIF(D14:O14,"1")/(COUNTIF(D14:O14,"1")+COUNTIF(D14:O14,"0"))*Q14</f>
        <v>0.02</v>
      </c>
      <c r="S14" s="339"/>
    </row>
    <row r="15" spans="1:19" ht="14.1" customHeight="1" outlineLevel="1" thickBot="1" x14ac:dyDescent="0.35">
      <c r="A15" s="11"/>
      <c r="B15" s="83" t="s">
        <v>119</v>
      </c>
      <c r="C15" s="125" t="s">
        <v>120</v>
      </c>
      <c r="D15" s="157">
        <v>1</v>
      </c>
      <c r="E15" s="157">
        <v>1</v>
      </c>
      <c r="F15" s="157">
        <v>1</v>
      </c>
      <c r="G15" s="157">
        <v>1</v>
      </c>
      <c r="H15" s="157">
        <v>1</v>
      </c>
      <c r="I15" s="157">
        <v>1</v>
      </c>
      <c r="J15" s="157">
        <v>1</v>
      </c>
      <c r="K15" s="157">
        <v>1</v>
      </c>
      <c r="L15" s="157">
        <v>1</v>
      </c>
      <c r="M15" s="157">
        <v>1</v>
      </c>
      <c r="N15" s="157">
        <v>1</v>
      </c>
      <c r="O15" s="157">
        <v>1</v>
      </c>
      <c r="P15" s="231">
        <v>0.02</v>
      </c>
      <c r="Q15" s="66">
        <v>0.02</v>
      </c>
      <c r="R15" s="338">
        <f>COUNTIF(D15:O15,"1")/(COUNTIF(D15:O15,"1")+COUNTIF(D15:O15,"0"))*Q15</f>
        <v>0.02</v>
      </c>
      <c r="S15" s="339"/>
    </row>
    <row r="16" spans="1:19" s="8" customFormat="1" ht="14.1" customHeight="1" outlineLevel="1" thickBot="1" x14ac:dyDescent="0.35">
      <c r="A16" s="11" t="e">
        <f>+#REF!+1</f>
        <v>#REF!</v>
      </c>
      <c r="B16" s="294" t="s">
        <v>123</v>
      </c>
      <c r="C16" s="120" t="s">
        <v>124</v>
      </c>
      <c r="D16" s="157">
        <v>0</v>
      </c>
      <c r="E16" s="157">
        <v>0</v>
      </c>
      <c r="F16" s="157">
        <v>0</v>
      </c>
      <c r="G16" s="157">
        <v>0</v>
      </c>
      <c r="H16" s="157">
        <v>1</v>
      </c>
      <c r="I16" s="157">
        <v>1</v>
      </c>
      <c r="J16" s="157">
        <v>1</v>
      </c>
      <c r="K16" s="157">
        <v>1</v>
      </c>
      <c r="L16" s="157">
        <v>1</v>
      </c>
      <c r="M16" s="157"/>
      <c r="N16" s="157"/>
      <c r="O16" s="158"/>
      <c r="P16" s="227">
        <v>0.01</v>
      </c>
      <c r="R16" s="310">
        <f>COUNTIF(D16:O25,"1")/(COUNTIF(D16:O25,"1")+COUNTIF(D16:O25,"0"))*Q20</f>
        <v>6.9444444444444448E-2</v>
      </c>
      <c r="S16" s="305"/>
    </row>
    <row r="17" spans="1:22" s="8" customFormat="1" ht="12.75" customHeight="1" outlineLevel="1" thickBot="1" x14ac:dyDescent="0.35">
      <c r="A17" s="11" t="e">
        <f>+A16+1</f>
        <v>#REF!</v>
      </c>
      <c r="B17" s="296"/>
      <c r="C17" s="121" t="s">
        <v>125</v>
      </c>
      <c r="D17" s="69">
        <v>1</v>
      </c>
      <c r="E17" s="69">
        <v>1</v>
      </c>
      <c r="F17" s="69">
        <v>1</v>
      </c>
      <c r="G17" s="69">
        <v>1</v>
      </c>
      <c r="H17" s="69">
        <v>1</v>
      </c>
      <c r="I17" s="69">
        <v>1</v>
      </c>
      <c r="J17" s="69">
        <v>1</v>
      </c>
      <c r="K17" s="69">
        <v>1</v>
      </c>
      <c r="L17" s="69">
        <v>1</v>
      </c>
      <c r="M17" s="69"/>
      <c r="N17" s="69"/>
      <c r="O17" s="159"/>
      <c r="P17" s="227">
        <v>0.01</v>
      </c>
      <c r="Q17" s="150"/>
      <c r="R17" s="311"/>
      <c r="S17" s="307"/>
    </row>
    <row r="18" spans="1:22" s="8" customFormat="1" ht="14.1" customHeight="1" outlineLevel="1" thickBot="1" x14ac:dyDescent="0.35">
      <c r="A18" s="11" t="e">
        <f t="shared" ref="A18:A25" si="1">+A17+1</f>
        <v>#REF!</v>
      </c>
      <c r="B18" s="296"/>
      <c r="C18" s="121" t="s">
        <v>126</v>
      </c>
      <c r="D18" s="69">
        <v>0</v>
      </c>
      <c r="E18" s="69">
        <v>0</v>
      </c>
      <c r="F18" s="69">
        <v>0</v>
      </c>
      <c r="G18" s="69">
        <v>0</v>
      </c>
      <c r="H18" s="69">
        <v>1</v>
      </c>
      <c r="I18" s="69">
        <v>1</v>
      </c>
      <c r="J18" s="69">
        <v>1</v>
      </c>
      <c r="K18" s="69">
        <v>1</v>
      </c>
      <c r="L18" s="69">
        <v>1</v>
      </c>
      <c r="M18" s="69"/>
      <c r="N18" s="69"/>
      <c r="O18" s="159"/>
      <c r="P18" s="227">
        <v>0.01</v>
      </c>
      <c r="R18" s="311"/>
      <c r="S18" s="307"/>
    </row>
    <row r="19" spans="1:22" s="8" customFormat="1" ht="14.1" customHeight="1" outlineLevel="1" thickBot="1" x14ac:dyDescent="0.35">
      <c r="A19" s="11" t="e">
        <f>+A18+1</f>
        <v>#REF!</v>
      </c>
      <c r="B19" s="296"/>
      <c r="C19" s="121" t="s">
        <v>127</v>
      </c>
      <c r="D19" s="69"/>
      <c r="E19" s="69"/>
      <c r="F19" s="69"/>
      <c r="G19" s="69"/>
      <c r="H19" s="69"/>
      <c r="I19" s="69"/>
      <c r="J19" s="69"/>
      <c r="K19" s="69"/>
      <c r="L19" s="69"/>
      <c r="M19" s="69"/>
      <c r="N19" s="69"/>
      <c r="O19" s="159"/>
      <c r="P19" s="227">
        <v>0.01</v>
      </c>
      <c r="Q19" s="32"/>
      <c r="R19" s="311"/>
      <c r="S19" s="307"/>
    </row>
    <row r="20" spans="1:22" s="8" customFormat="1" ht="14.1" customHeight="1" outlineLevel="1" thickBot="1" x14ac:dyDescent="0.35">
      <c r="A20" s="11" t="e">
        <f t="shared" si="1"/>
        <v>#REF!</v>
      </c>
      <c r="B20" s="296"/>
      <c r="C20" s="121" t="s">
        <v>128</v>
      </c>
      <c r="D20" s="69"/>
      <c r="E20" s="69"/>
      <c r="F20" s="69"/>
      <c r="G20" s="69"/>
      <c r="H20" s="69"/>
      <c r="I20" s="69"/>
      <c r="J20" s="69"/>
      <c r="K20" s="69"/>
      <c r="L20" s="69"/>
      <c r="M20" s="69"/>
      <c r="N20" s="69"/>
      <c r="O20" s="159"/>
      <c r="P20" s="227">
        <v>0.01</v>
      </c>
      <c r="Q20" s="65">
        <v>0.1</v>
      </c>
      <c r="R20" s="311"/>
      <c r="S20" s="307"/>
    </row>
    <row r="21" spans="1:22" s="8" customFormat="1" ht="14.1" customHeight="1" outlineLevel="1" thickBot="1" x14ac:dyDescent="0.35">
      <c r="A21" s="11" t="e">
        <f>+A20+1</f>
        <v>#REF!</v>
      </c>
      <c r="B21" s="296"/>
      <c r="C21" s="121" t="s">
        <v>129</v>
      </c>
      <c r="D21" s="69"/>
      <c r="E21" s="69"/>
      <c r="F21" s="69"/>
      <c r="G21" s="69"/>
      <c r="H21" s="69"/>
      <c r="I21" s="69"/>
      <c r="J21" s="69"/>
      <c r="K21" s="69"/>
      <c r="L21" s="69"/>
      <c r="M21" s="69"/>
      <c r="N21" s="69"/>
      <c r="O21" s="159"/>
      <c r="P21" s="227">
        <v>0.01</v>
      </c>
      <c r="Q21" s="32"/>
      <c r="R21" s="311"/>
      <c r="S21" s="307"/>
    </row>
    <row r="22" spans="1:22" s="8" customFormat="1" ht="14.1" customHeight="1" outlineLevel="1" thickBot="1" x14ac:dyDescent="0.35">
      <c r="A22" s="11" t="e">
        <f t="shared" si="1"/>
        <v>#REF!</v>
      </c>
      <c r="B22" s="296"/>
      <c r="C22" s="121" t="s">
        <v>130</v>
      </c>
      <c r="D22" s="69"/>
      <c r="E22" s="69"/>
      <c r="F22" s="69"/>
      <c r="G22" s="69"/>
      <c r="H22" s="69"/>
      <c r="I22" s="69"/>
      <c r="J22" s="69"/>
      <c r="K22" s="69"/>
      <c r="L22" s="69"/>
      <c r="M22" s="69"/>
      <c r="N22" s="69"/>
      <c r="O22" s="159"/>
      <c r="P22" s="227">
        <v>0.01</v>
      </c>
      <c r="Q22" s="32"/>
      <c r="R22" s="311"/>
      <c r="S22" s="307"/>
    </row>
    <row r="23" spans="1:22" s="8" customFormat="1" ht="14.1" customHeight="1" outlineLevel="1" thickBot="1" x14ac:dyDescent="0.35">
      <c r="A23" s="21"/>
      <c r="B23" s="296"/>
      <c r="C23" s="121" t="s">
        <v>136</v>
      </c>
      <c r="D23" s="69"/>
      <c r="E23" s="69"/>
      <c r="F23" s="69"/>
      <c r="G23" s="69"/>
      <c r="H23" s="69"/>
      <c r="I23" s="69"/>
      <c r="J23" s="69"/>
      <c r="K23" s="69"/>
      <c r="L23" s="69"/>
      <c r="M23" s="69"/>
      <c r="N23" s="69"/>
      <c r="O23" s="159"/>
      <c r="P23" s="227">
        <v>0.01</v>
      </c>
      <c r="Q23" s="32"/>
      <c r="R23" s="311"/>
      <c r="S23" s="307"/>
    </row>
    <row r="24" spans="1:22" s="8" customFormat="1" ht="14.1" customHeight="1" outlineLevel="1" thickBot="1" x14ac:dyDescent="0.35">
      <c r="A24" s="11"/>
      <c r="B24" s="296"/>
      <c r="C24" s="173" t="s">
        <v>138</v>
      </c>
      <c r="D24" s="69">
        <v>0</v>
      </c>
      <c r="E24" s="69">
        <v>0</v>
      </c>
      <c r="F24" s="69">
        <v>0</v>
      </c>
      <c r="G24" s="69">
        <v>1</v>
      </c>
      <c r="H24" s="69">
        <v>1</v>
      </c>
      <c r="I24" s="69">
        <v>1</v>
      </c>
      <c r="J24" s="69">
        <v>1</v>
      </c>
      <c r="K24" s="69">
        <v>1</v>
      </c>
      <c r="L24" s="69">
        <v>1</v>
      </c>
      <c r="M24" s="69"/>
      <c r="N24" s="69"/>
      <c r="O24" s="159"/>
      <c r="P24" s="227">
        <v>0.01</v>
      </c>
      <c r="Q24" s="32"/>
      <c r="R24" s="311"/>
      <c r="S24" s="307"/>
    </row>
    <row r="25" spans="1:22" s="8" customFormat="1" ht="14.1" customHeight="1" outlineLevel="1" thickBot="1" x14ac:dyDescent="0.35">
      <c r="A25" s="11">
        <f t="shared" si="1"/>
        <v>1</v>
      </c>
      <c r="B25" s="295"/>
      <c r="C25" s="200" t="s">
        <v>139</v>
      </c>
      <c r="D25" s="170"/>
      <c r="E25" s="170"/>
      <c r="F25" s="170"/>
      <c r="G25" s="170"/>
      <c r="H25" s="170"/>
      <c r="I25" s="170"/>
      <c r="J25" s="170"/>
      <c r="K25" s="170"/>
      <c r="L25" s="170"/>
      <c r="M25" s="170"/>
      <c r="N25" s="170"/>
      <c r="O25" s="174"/>
      <c r="P25" s="227">
        <v>0.01</v>
      </c>
      <c r="Q25" s="32"/>
      <c r="R25" s="311"/>
      <c r="S25" s="307"/>
    </row>
    <row r="26" spans="1:22" s="8" customFormat="1" ht="14.1" customHeight="1" outlineLevel="1" x14ac:dyDescent="0.3">
      <c r="A26" s="75" t="e">
        <f>+#REF!+1</f>
        <v>#REF!</v>
      </c>
      <c r="B26" s="294" t="s">
        <v>169</v>
      </c>
      <c r="C26" s="120" t="s">
        <v>170</v>
      </c>
      <c r="D26" s="165"/>
      <c r="E26" s="157"/>
      <c r="F26" s="157"/>
      <c r="G26" s="157"/>
      <c r="H26" s="157"/>
      <c r="I26" s="157"/>
      <c r="J26" s="157"/>
      <c r="K26" s="157"/>
      <c r="L26" s="157">
        <v>1</v>
      </c>
      <c r="M26" s="157"/>
      <c r="N26" s="157"/>
      <c r="O26" s="158"/>
      <c r="P26" s="238">
        <v>1.4E-2</v>
      </c>
      <c r="Q26" s="65">
        <v>7.0000000000000007E-2</v>
      </c>
      <c r="R26" s="304">
        <f>COUNTIF(D26:O30,"1")/(COUNTIF(D26:O30,"1")+COUNTIF(D26:O30,"0"))*Q26</f>
        <v>7.0000000000000007E-2</v>
      </c>
      <c r="S26" s="305"/>
    </row>
    <row r="27" spans="1:22" s="8" customFormat="1" ht="14.1" customHeight="1" outlineLevel="1" x14ac:dyDescent="0.3">
      <c r="A27" s="75" t="e">
        <f t="shared" ref="A27:A29" si="2">+A26+1</f>
        <v>#REF!</v>
      </c>
      <c r="B27" s="296"/>
      <c r="C27" s="121" t="s">
        <v>171</v>
      </c>
      <c r="D27" s="40"/>
      <c r="E27" s="69"/>
      <c r="F27" s="69"/>
      <c r="G27" s="69"/>
      <c r="H27" s="69"/>
      <c r="I27" s="69"/>
      <c r="J27" s="69"/>
      <c r="K27" s="69"/>
      <c r="L27" s="69">
        <v>1</v>
      </c>
      <c r="M27" s="69"/>
      <c r="N27" s="69"/>
      <c r="O27" s="159"/>
      <c r="P27" s="238">
        <v>1.4E-2</v>
      </c>
      <c r="Q27" s="62"/>
      <c r="R27" s="306"/>
      <c r="S27" s="307"/>
    </row>
    <row r="28" spans="1:22" s="8" customFormat="1" ht="14.1" customHeight="1" outlineLevel="1" x14ac:dyDescent="0.3">
      <c r="A28" s="75" t="e">
        <f t="shared" si="2"/>
        <v>#REF!</v>
      </c>
      <c r="B28" s="296"/>
      <c r="C28" s="121" t="s">
        <v>172</v>
      </c>
      <c r="D28" s="40"/>
      <c r="E28" s="69"/>
      <c r="F28" s="69"/>
      <c r="G28" s="69"/>
      <c r="H28" s="69"/>
      <c r="I28" s="69"/>
      <c r="J28" s="69"/>
      <c r="K28" s="69"/>
      <c r="L28" s="69">
        <v>1</v>
      </c>
      <c r="M28" s="69"/>
      <c r="N28" s="69"/>
      <c r="O28" s="159"/>
      <c r="P28" s="238">
        <v>1.4E-2</v>
      </c>
      <c r="Q28" s="62"/>
      <c r="R28" s="306"/>
      <c r="S28" s="307"/>
      <c r="V28" s="57"/>
    </row>
    <row r="29" spans="1:22" s="8" customFormat="1" ht="14.1" customHeight="1" outlineLevel="1" x14ac:dyDescent="0.3">
      <c r="A29" s="75" t="e">
        <f t="shared" si="2"/>
        <v>#REF!</v>
      </c>
      <c r="B29" s="296"/>
      <c r="C29" s="121" t="s">
        <v>173</v>
      </c>
      <c r="D29" s="69"/>
      <c r="E29" s="69"/>
      <c r="F29" s="69"/>
      <c r="G29" s="69"/>
      <c r="H29" s="69"/>
      <c r="I29" s="69"/>
      <c r="J29" s="69"/>
      <c r="K29" s="69"/>
      <c r="L29" s="69"/>
      <c r="M29" s="69"/>
      <c r="N29" s="69"/>
      <c r="O29" s="159"/>
      <c r="P29" s="238">
        <v>1.4E-2</v>
      </c>
      <c r="Q29" s="62"/>
      <c r="R29" s="306"/>
      <c r="S29" s="307"/>
    </row>
    <row r="30" spans="1:22" s="8" customFormat="1" ht="14.1" customHeight="1" outlineLevel="1" thickBot="1" x14ac:dyDescent="0.35">
      <c r="A30" s="75"/>
      <c r="B30" s="295"/>
      <c r="C30" s="124" t="s">
        <v>176</v>
      </c>
      <c r="D30" s="170"/>
      <c r="E30" s="162"/>
      <c r="F30" s="162"/>
      <c r="G30" s="162"/>
      <c r="H30" s="162"/>
      <c r="I30" s="162"/>
      <c r="J30" s="162"/>
      <c r="K30" s="162"/>
      <c r="L30" s="162"/>
      <c r="M30" s="162"/>
      <c r="N30" s="162"/>
      <c r="O30" s="163"/>
      <c r="P30" s="238">
        <v>1.4E-2</v>
      </c>
      <c r="Q30" s="62"/>
      <c r="R30" s="308"/>
      <c r="S30" s="309"/>
    </row>
    <row r="31" spans="1:22" s="8" customFormat="1" ht="14.1" customHeight="1" outlineLevel="1" x14ac:dyDescent="0.3">
      <c r="A31" s="75" t="e">
        <f>+#REF!+1</f>
        <v>#REF!</v>
      </c>
      <c r="B31" s="294" t="s">
        <v>177</v>
      </c>
      <c r="C31" s="120" t="s">
        <v>178</v>
      </c>
      <c r="D31" s="165"/>
      <c r="E31" s="157"/>
      <c r="F31" s="157"/>
      <c r="G31" s="157"/>
      <c r="H31" s="157"/>
      <c r="I31" s="157"/>
      <c r="J31" s="157"/>
      <c r="K31" s="157"/>
      <c r="L31" s="157"/>
      <c r="M31" s="157"/>
      <c r="N31" s="157"/>
      <c r="O31" s="158"/>
      <c r="P31" s="238">
        <v>6.6600000000000001E-3</v>
      </c>
      <c r="Q31" s="65">
        <v>0.02</v>
      </c>
      <c r="R31" s="304">
        <f>COUNTIF(D31:O33,"1")/(COUNTIF(D31:O33,"1")+COUNTIF(D31:O33,"0"))*Q31</f>
        <v>0.02</v>
      </c>
      <c r="S31" s="305"/>
      <c r="V31" s="57"/>
    </row>
    <row r="32" spans="1:22" s="8" customFormat="1" ht="14.1" customHeight="1" outlineLevel="1" x14ac:dyDescent="0.3">
      <c r="A32" s="75" t="e">
        <f>+A31+1</f>
        <v>#REF!</v>
      </c>
      <c r="B32" s="296"/>
      <c r="C32" s="121" t="s">
        <v>179</v>
      </c>
      <c r="D32" s="40"/>
      <c r="E32" s="69">
        <v>1</v>
      </c>
      <c r="F32" s="69"/>
      <c r="G32" s="69"/>
      <c r="H32" s="69"/>
      <c r="I32" s="69"/>
      <c r="J32" s="69"/>
      <c r="K32" s="69"/>
      <c r="L32" s="69"/>
      <c r="M32" s="69"/>
      <c r="N32" s="69"/>
      <c r="O32" s="159"/>
      <c r="P32" s="238">
        <v>6.6600000000000001E-3</v>
      </c>
      <c r="R32" s="306"/>
      <c r="S32" s="307"/>
    </row>
    <row r="33" spans="1:22" s="8" customFormat="1" ht="14.1" customHeight="1" outlineLevel="1" thickBot="1" x14ac:dyDescent="0.35">
      <c r="A33" s="75" t="e">
        <f>+A32+1</f>
        <v>#REF!</v>
      </c>
      <c r="B33" s="295"/>
      <c r="C33" s="124" t="s">
        <v>180</v>
      </c>
      <c r="D33" s="170">
        <v>1</v>
      </c>
      <c r="E33" s="162">
        <v>1</v>
      </c>
      <c r="F33" s="162">
        <v>1</v>
      </c>
      <c r="G33" s="162">
        <v>1</v>
      </c>
      <c r="H33" s="162">
        <v>1</v>
      </c>
      <c r="I33" s="162">
        <v>1</v>
      </c>
      <c r="J33" s="162">
        <v>1</v>
      </c>
      <c r="K33" s="162">
        <v>1</v>
      </c>
      <c r="L33" s="162">
        <v>1</v>
      </c>
      <c r="M33" s="162"/>
      <c r="N33" s="162"/>
      <c r="O33" s="163"/>
      <c r="P33" s="238">
        <v>6.6600000000000001E-3</v>
      </c>
      <c r="Q33" s="32"/>
      <c r="R33" s="308"/>
      <c r="S33" s="309"/>
    </row>
    <row r="34" spans="1:22" s="8" customFormat="1" ht="14.1" customHeight="1" outlineLevel="1" thickBot="1" x14ac:dyDescent="0.35">
      <c r="A34" s="11" t="e">
        <f>+#REF!+1</f>
        <v>#REF!</v>
      </c>
      <c r="B34" s="294" t="s">
        <v>181</v>
      </c>
      <c r="C34" s="120" t="s">
        <v>182</v>
      </c>
      <c r="D34" s="165">
        <v>1</v>
      </c>
      <c r="E34" s="157">
        <v>1</v>
      </c>
      <c r="F34" s="157">
        <v>1</v>
      </c>
      <c r="G34" s="157">
        <v>1</v>
      </c>
      <c r="H34" s="157">
        <v>1</v>
      </c>
      <c r="I34" s="157">
        <v>1</v>
      </c>
      <c r="J34" s="157">
        <v>1</v>
      </c>
      <c r="K34" s="157">
        <v>1</v>
      </c>
      <c r="L34" s="157">
        <v>0</v>
      </c>
      <c r="M34" s="157"/>
      <c r="N34" s="157"/>
      <c r="O34" s="158"/>
      <c r="P34" s="236">
        <v>0.01</v>
      </c>
      <c r="Q34" s="65">
        <v>0.05</v>
      </c>
      <c r="R34" s="310">
        <f>COUNTIF(D34:O38,"1")/(COUNTIF(D34:O38,"1")+COUNTIF(D34:O38,"0"))*Q34</f>
        <v>4.5833333333333337E-2</v>
      </c>
      <c r="S34" s="310"/>
    </row>
    <row r="35" spans="1:22" ht="14.1" customHeight="1" outlineLevel="1" thickBot="1" x14ac:dyDescent="0.35">
      <c r="A35" s="11" t="e">
        <f>+A34+1</f>
        <v>#REF!</v>
      </c>
      <c r="B35" s="296"/>
      <c r="C35" s="121" t="s">
        <v>183</v>
      </c>
      <c r="D35" s="40">
        <v>1</v>
      </c>
      <c r="E35" s="69">
        <v>1</v>
      </c>
      <c r="F35" s="69">
        <v>1</v>
      </c>
      <c r="G35" s="69">
        <v>1</v>
      </c>
      <c r="H35" s="69">
        <v>1</v>
      </c>
      <c r="I35" s="69">
        <v>1</v>
      </c>
      <c r="J35" s="69">
        <v>1</v>
      </c>
      <c r="K35" s="69">
        <v>1</v>
      </c>
      <c r="L35" s="69">
        <v>0</v>
      </c>
      <c r="M35" s="69"/>
      <c r="N35" s="69"/>
      <c r="O35" s="159"/>
      <c r="P35" s="236">
        <v>0.01</v>
      </c>
      <c r="Q35" s="32"/>
      <c r="R35" s="311"/>
      <c r="S35" s="311"/>
    </row>
    <row r="36" spans="1:22" ht="14.1" customHeight="1" outlineLevel="1" thickBot="1" x14ac:dyDescent="0.35">
      <c r="A36" s="11" t="e">
        <f>+A35+1</f>
        <v>#REF!</v>
      </c>
      <c r="B36" s="296"/>
      <c r="C36" s="121" t="s">
        <v>184</v>
      </c>
      <c r="D36" s="40">
        <v>1</v>
      </c>
      <c r="E36" s="69">
        <v>1</v>
      </c>
      <c r="F36" s="69">
        <v>1</v>
      </c>
      <c r="G36" s="69">
        <v>1</v>
      </c>
      <c r="H36" s="69">
        <v>1</v>
      </c>
      <c r="I36" s="69">
        <v>1</v>
      </c>
      <c r="J36" s="69">
        <v>1</v>
      </c>
      <c r="K36" s="69">
        <v>1</v>
      </c>
      <c r="L36" s="69">
        <v>1</v>
      </c>
      <c r="M36" s="69"/>
      <c r="N36" s="69"/>
      <c r="O36" s="159"/>
      <c r="P36" s="236">
        <v>0.01</v>
      </c>
      <c r="Q36" s="32"/>
      <c r="R36" s="311"/>
      <c r="S36" s="311"/>
      <c r="V36" s="57"/>
    </row>
    <row r="37" spans="1:22" ht="14.25" customHeight="1" outlineLevel="1" x14ac:dyDescent="0.3">
      <c r="A37" s="11" t="e">
        <f>+A36+1</f>
        <v>#REF!</v>
      </c>
      <c r="B37" s="296"/>
      <c r="C37" s="121" t="s">
        <v>185</v>
      </c>
      <c r="D37" s="40"/>
      <c r="E37" s="69"/>
      <c r="F37" s="69"/>
      <c r="G37" s="69"/>
      <c r="H37" s="69"/>
      <c r="I37" s="69"/>
      <c r="J37" s="69"/>
      <c r="K37" s="69"/>
      <c r="L37" s="69"/>
      <c r="M37" s="69"/>
      <c r="N37" s="69"/>
      <c r="O37" s="159"/>
      <c r="P37" s="236">
        <v>0.01</v>
      </c>
      <c r="Q37" s="32"/>
      <c r="R37" s="311"/>
      <c r="S37" s="311"/>
    </row>
    <row r="38" spans="1:22" ht="14.1" customHeight="1" outlineLevel="1" thickBot="1" x14ac:dyDescent="0.35">
      <c r="A38" s="11"/>
      <c r="B38" s="295"/>
      <c r="C38" s="124" t="s">
        <v>253</v>
      </c>
      <c r="D38" s="170">
        <v>1</v>
      </c>
      <c r="E38" s="162">
        <v>1</v>
      </c>
      <c r="F38" s="162">
        <v>1</v>
      </c>
      <c r="G38" s="162">
        <v>1</v>
      </c>
      <c r="H38" s="162">
        <v>1</v>
      </c>
      <c r="I38" s="162">
        <v>1</v>
      </c>
      <c r="J38" s="162">
        <v>1</v>
      </c>
      <c r="K38" s="162">
        <v>0</v>
      </c>
      <c r="L38" s="162">
        <v>1</v>
      </c>
      <c r="M38" s="162"/>
      <c r="N38" s="162"/>
      <c r="O38" s="163"/>
      <c r="P38" s="226">
        <v>0.01</v>
      </c>
      <c r="R38" s="312"/>
      <c r="S38" s="312"/>
    </row>
    <row r="39" spans="1:22" s="8" customFormat="1" ht="14.1" customHeight="1" outlineLevel="1" thickBot="1" x14ac:dyDescent="0.35">
      <c r="A39" s="11" t="e">
        <f>+#REF!+1</f>
        <v>#REF!</v>
      </c>
      <c r="B39" s="294" t="s">
        <v>194</v>
      </c>
      <c r="C39" s="120" t="s">
        <v>195</v>
      </c>
      <c r="D39" s="165">
        <v>1</v>
      </c>
      <c r="E39" s="165">
        <v>1</v>
      </c>
      <c r="F39" s="165">
        <v>1</v>
      </c>
      <c r="G39" s="165">
        <v>1</v>
      </c>
      <c r="H39" s="157">
        <v>1</v>
      </c>
      <c r="I39" s="157">
        <v>1</v>
      </c>
      <c r="J39" s="157">
        <v>1</v>
      </c>
      <c r="K39" s="157">
        <v>1</v>
      </c>
      <c r="L39" s="157">
        <v>1</v>
      </c>
      <c r="M39" s="157"/>
      <c r="N39" s="157"/>
      <c r="O39" s="158"/>
      <c r="P39" s="240">
        <v>8.7500000000000008E-3</v>
      </c>
      <c r="Q39" s="32"/>
      <c r="R39" s="304">
        <f>COUNTIF(D39:O46,"1")/(COUNTIF(D39:O46,"1")+COUNTIF(D39:O46,"0"))*Q40</f>
        <v>4.558139534883722E-2</v>
      </c>
      <c r="S39" s="305"/>
    </row>
    <row r="40" spans="1:22" s="8" customFormat="1" ht="14.1" customHeight="1" outlineLevel="1" thickBot="1" x14ac:dyDescent="0.35">
      <c r="A40" s="11" t="e">
        <f t="shared" ref="A40:A46" si="3">+A39+1</f>
        <v>#REF!</v>
      </c>
      <c r="B40" s="296"/>
      <c r="C40" s="121" t="s">
        <v>196</v>
      </c>
      <c r="D40" s="40">
        <v>1</v>
      </c>
      <c r="E40" s="40">
        <v>1</v>
      </c>
      <c r="F40" s="40">
        <v>1</v>
      </c>
      <c r="G40" s="40">
        <v>1</v>
      </c>
      <c r="H40" s="69">
        <v>1</v>
      </c>
      <c r="I40" s="69">
        <v>0</v>
      </c>
      <c r="J40" s="69">
        <v>1</v>
      </c>
      <c r="K40" s="69">
        <v>1</v>
      </c>
      <c r="L40" s="69">
        <v>1</v>
      </c>
      <c r="M40" s="69"/>
      <c r="N40" s="69"/>
      <c r="O40" s="159"/>
      <c r="P40" s="240">
        <v>8.7500000000000008E-3</v>
      </c>
      <c r="Q40" s="65">
        <v>7.0000000000000007E-2</v>
      </c>
      <c r="R40" s="306"/>
      <c r="S40" s="307"/>
    </row>
    <row r="41" spans="1:22" s="8" customFormat="1" ht="30" customHeight="1" outlineLevel="1" thickBot="1" x14ac:dyDescent="0.35">
      <c r="A41" s="11" t="e">
        <f t="shared" si="3"/>
        <v>#REF!</v>
      </c>
      <c r="B41" s="296"/>
      <c r="C41" s="122" t="s">
        <v>197</v>
      </c>
      <c r="D41" s="40">
        <v>0</v>
      </c>
      <c r="E41" s="40">
        <v>0</v>
      </c>
      <c r="F41" s="40">
        <v>0</v>
      </c>
      <c r="G41" s="40">
        <v>0</v>
      </c>
      <c r="H41" s="40"/>
      <c r="I41" s="40">
        <v>0</v>
      </c>
      <c r="J41" s="69">
        <v>0</v>
      </c>
      <c r="K41" s="69">
        <v>0</v>
      </c>
      <c r="L41" s="69">
        <v>1</v>
      </c>
      <c r="M41" s="69"/>
      <c r="N41" s="69"/>
      <c r="O41" s="159"/>
      <c r="P41" s="240">
        <v>8.7500000000000008E-3</v>
      </c>
      <c r="Q41" s="32"/>
      <c r="R41" s="306"/>
      <c r="S41" s="307"/>
    </row>
    <row r="42" spans="1:22" s="8" customFormat="1" ht="27.75" customHeight="1" outlineLevel="1" thickBot="1" x14ac:dyDescent="0.35">
      <c r="A42" s="11" t="e">
        <f t="shared" si="3"/>
        <v>#REF!</v>
      </c>
      <c r="B42" s="296"/>
      <c r="C42" s="122" t="s">
        <v>198</v>
      </c>
      <c r="D42" s="40">
        <v>0</v>
      </c>
      <c r="E42" s="40">
        <v>0</v>
      </c>
      <c r="F42" s="40">
        <v>0</v>
      </c>
      <c r="G42" s="40">
        <v>0</v>
      </c>
      <c r="H42" s="40"/>
      <c r="I42" s="40">
        <v>0</v>
      </c>
      <c r="J42" s="69">
        <v>0</v>
      </c>
      <c r="K42" s="69">
        <v>0</v>
      </c>
      <c r="L42" s="69">
        <v>1</v>
      </c>
      <c r="M42" s="69"/>
      <c r="N42" s="69"/>
      <c r="O42" s="159"/>
      <c r="P42" s="240">
        <v>8.7500000000000008E-3</v>
      </c>
      <c r="R42" s="306"/>
      <c r="S42" s="307"/>
      <c r="V42" s="57"/>
    </row>
    <row r="43" spans="1:22" s="8" customFormat="1" ht="30" customHeight="1" outlineLevel="1" thickBot="1" x14ac:dyDescent="0.35">
      <c r="A43" s="11" t="e">
        <f t="shared" si="3"/>
        <v>#REF!</v>
      </c>
      <c r="B43" s="296"/>
      <c r="C43" s="122" t="s">
        <v>199</v>
      </c>
      <c r="D43" s="40">
        <v>1</v>
      </c>
      <c r="E43" s="40">
        <v>1</v>
      </c>
      <c r="F43" s="40">
        <v>1</v>
      </c>
      <c r="G43" s="40">
        <v>1</v>
      </c>
      <c r="H43" s="40">
        <v>1</v>
      </c>
      <c r="I43" s="40">
        <v>1</v>
      </c>
      <c r="J43" s="69">
        <v>1</v>
      </c>
      <c r="K43" s="69">
        <v>1</v>
      </c>
      <c r="L43" s="69">
        <v>1</v>
      </c>
      <c r="M43" s="69"/>
      <c r="N43" s="69"/>
      <c r="O43" s="159"/>
      <c r="P43" s="240">
        <v>8.7500000000000008E-3</v>
      </c>
      <c r="Q43" s="32"/>
      <c r="R43" s="306"/>
      <c r="S43" s="307"/>
    </row>
    <row r="44" spans="1:22" s="8" customFormat="1" ht="14.1" customHeight="1" outlineLevel="1" thickBot="1" x14ac:dyDescent="0.35">
      <c r="A44" s="11" t="e">
        <f t="shared" si="3"/>
        <v>#REF!</v>
      </c>
      <c r="B44" s="296"/>
      <c r="C44" s="121" t="s">
        <v>200</v>
      </c>
      <c r="D44" s="40"/>
      <c r="E44" s="40"/>
      <c r="F44" s="69"/>
      <c r="G44" s="69"/>
      <c r="H44" s="69"/>
      <c r="I44" s="69"/>
      <c r="J44" s="69"/>
      <c r="K44" s="69"/>
      <c r="L44" s="69"/>
      <c r="M44" s="69"/>
      <c r="N44" s="69"/>
      <c r="O44" s="159"/>
      <c r="P44" s="240">
        <v>8.7500000000000008E-3</v>
      </c>
      <c r="Q44" s="32"/>
      <c r="R44" s="306"/>
      <c r="S44" s="307"/>
    </row>
    <row r="45" spans="1:22" s="8" customFormat="1" ht="14.1" customHeight="1" outlineLevel="1" thickBot="1" x14ac:dyDescent="0.35">
      <c r="A45" s="11" t="e">
        <f t="shared" si="3"/>
        <v>#REF!</v>
      </c>
      <c r="B45" s="296"/>
      <c r="C45" s="121" t="s">
        <v>201</v>
      </c>
      <c r="D45" s="40"/>
      <c r="E45" s="40"/>
      <c r="F45" s="40"/>
      <c r="G45" s="40"/>
      <c r="H45" s="40"/>
      <c r="I45" s="40"/>
      <c r="J45" s="40"/>
      <c r="K45" s="69"/>
      <c r="L45" s="69"/>
      <c r="M45" s="69"/>
      <c r="N45" s="69"/>
      <c r="O45" s="159"/>
      <c r="P45" s="240">
        <v>8.7500000000000008E-3</v>
      </c>
      <c r="Q45" s="32"/>
      <c r="R45" s="306"/>
      <c r="S45" s="307"/>
    </row>
    <row r="46" spans="1:22" s="8" customFormat="1" ht="14.1" customHeight="1" outlineLevel="1" thickBot="1" x14ac:dyDescent="0.35">
      <c r="A46" s="11" t="e">
        <f t="shared" si="3"/>
        <v>#REF!</v>
      </c>
      <c r="B46" s="295"/>
      <c r="C46" s="124" t="s">
        <v>202</v>
      </c>
      <c r="D46" s="170"/>
      <c r="E46" s="162"/>
      <c r="F46" s="162"/>
      <c r="G46" s="162"/>
      <c r="H46" s="162"/>
      <c r="I46" s="162"/>
      <c r="J46" s="162"/>
      <c r="K46" s="162"/>
      <c r="L46" s="162"/>
      <c r="M46" s="162"/>
      <c r="N46" s="162"/>
      <c r="O46" s="163"/>
      <c r="P46" s="240">
        <v>8.7500000000000008E-3</v>
      </c>
      <c r="Q46" s="62"/>
      <c r="R46" s="308"/>
      <c r="S46" s="309"/>
    </row>
    <row r="47" spans="1:22" s="8" customFormat="1" ht="14.1" customHeight="1" outlineLevel="1" thickBot="1" x14ac:dyDescent="0.35">
      <c r="A47" s="11" t="e">
        <f>+#REF!+1</f>
        <v>#REF!</v>
      </c>
      <c r="B47" s="294" t="s">
        <v>203</v>
      </c>
      <c r="C47" s="120" t="s">
        <v>204</v>
      </c>
      <c r="D47" s="165">
        <v>1</v>
      </c>
      <c r="E47" s="165">
        <v>1</v>
      </c>
      <c r="F47" s="157">
        <v>1</v>
      </c>
      <c r="G47" s="157">
        <v>1</v>
      </c>
      <c r="H47" s="157">
        <v>1</v>
      </c>
      <c r="I47" s="157">
        <v>1</v>
      </c>
      <c r="J47" s="157"/>
      <c r="K47" s="157"/>
      <c r="L47" s="157"/>
      <c r="M47" s="157"/>
      <c r="N47" s="157"/>
      <c r="O47" s="158"/>
      <c r="P47" s="240">
        <v>1.4E-2</v>
      </c>
      <c r="Q47" s="32"/>
      <c r="R47" s="304">
        <f>COUNTIF(D47:O51,"1")/(COUNTIF(D47:O51,"1")+COUNTIF(D47:O51,"0"))*Q48</f>
        <v>7.0000000000000007E-2</v>
      </c>
      <c r="S47" s="305"/>
    </row>
    <row r="48" spans="1:22" ht="13.5" customHeight="1" outlineLevel="1" thickBot="1" x14ac:dyDescent="0.35">
      <c r="A48" s="11" t="e">
        <f>+A47+1</f>
        <v>#REF!</v>
      </c>
      <c r="B48" s="296"/>
      <c r="C48" s="121" t="s">
        <v>205</v>
      </c>
      <c r="D48" s="40">
        <v>1</v>
      </c>
      <c r="E48" s="40">
        <v>1</v>
      </c>
      <c r="F48" s="69">
        <v>1</v>
      </c>
      <c r="G48" s="69">
        <v>1</v>
      </c>
      <c r="H48" s="69">
        <v>1</v>
      </c>
      <c r="I48" s="69">
        <v>1</v>
      </c>
      <c r="J48" s="69"/>
      <c r="K48" s="69"/>
      <c r="L48" s="69"/>
      <c r="M48" s="69"/>
      <c r="N48" s="69"/>
      <c r="O48" s="159"/>
      <c r="P48" s="240">
        <v>1.4E-2</v>
      </c>
      <c r="Q48" s="65">
        <v>7.0000000000000007E-2</v>
      </c>
      <c r="R48" s="306"/>
      <c r="S48" s="307"/>
    </row>
    <row r="49" spans="1:20" ht="14.1" customHeight="1" outlineLevel="1" thickBot="1" x14ac:dyDescent="0.35">
      <c r="A49" s="11" t="e">
        <f t="shared" ref="A49:A52" si="4">+A48+1</f>
        <v>#REF!</v>
      </c>
      <c r="B49" s="296"/>
      <c r="C49" s="121" t="s">
        <v>206</v>
      </c>
      <c r="D49" s="40">
        <v>1</v>
      </c>
      <c r="E49" s="40">
        <v>1</v>
      </c>
      <c r="F49" s="69">
        <v>1</v>
      </c>
      <c r="G49" s="69">
        <v>1</v>
      </c>
      <c r="H49" s="69">
        <v>1</v>
      </c>
      <c r="I49" s="69">
        <v>1</v>
      </c>
      <c r="J49" s="69"/>
      <c r="K49" s="69"/>
      <c r="L49" s="69"/>
      <c r="M49" s="69"/>
      <c r="N49" s="69"/>
      <c r="O49" s="159"/>
      <c r="P49" s="240">
        <v>1.4E-2</v>
      </c>
      <c r="Q49" s="32"/>
      <c r="R49" s="306"/>
      <c r="S49" s="307"/>
    </row>
    <row r="50" spans="1:20" ht="14.1" customHeight="1" outlineLevel="1" thickBot="1" x14ac:dyDescent="0.35">
      <c r="A50" s="11" t="e">
        <f t="shared" si="4"/>
        <v>#REF!</v>
      </c>
      <c r="B50" s="296"/>
      <c r="C50" s="121" t="s">
        <v>207</v>
      </c>
      <c r="D50" s="40"/>
      <c r="E50" s="69"/>
      <c r="F50" s="69"/>
      <c r="G50" s="69"/>
      <c r="H50" s="69"/>
      <c r="I50" s="69"/>
      <c r="J50" s="69"/>
      <c r="K50" s="69"/>
      <c r="L50" s="69"/>
      <c r="M50" s="69"/>
      <c r="N50" s="69"/>
      <c r="O50" s="159"/>
      <c r="P50" s="240">
        <v>1.4E-2</v>
      </c>
      <c r="Q50" s="32"/>
      <c r="R50" s="306"/>
      <c r="S50" s="307"/>
    </row>
    <row r="51" spans="1:20" ht="14.4" outlineLevel="1" thickBot="1" x14ac:dyDescent="0.35">
      <c r="A51" s="11" t="e">
        <f t="shared" si="4"/>
        <v>#REF!</v>
      </c>
      <c r="B51" s="295"/>
      <c r="C51" s="124" t="s">
        <v>208</v>
      </c>
      <c r="D51" s="170"/>
      <c r="E51" s="162"/>
      <c r="F51" s="162"/>
      <c r="G51" s="162"/>
      <c r="H51" s="162"/>
      <c r="I51" s="162"/>
      <c r="J51" s="162"/>
      <c r="K51" s="162"/>
      <c r="L51" s="162"/>
      <c r="M51" s="162"/>
      <c r="N51" s="162"/>
      <c r="O51" s="163"/>
      <c r="P51" s="240">
        <v>1.4E-2</v>
      </c>
      <c r="Q51" s="32"/>
      <c r="R51" s="306"/>
      <c r="S51" s="307"/>
    </row>
    <row r="52" spans="1:20" ht="14.1" customHeight="1" outlineLevel="1" thickBot="1" x14ac:dyDescent="0.35">
      <c r="A52" s="11" t="e">
        <f t="shared" si="4"/>
        <v>#REF!</v>
      </c>
      <c r="B52" s="91" t="s">
        <v>210</v>
      </c>
      <c r="C52" s="202" t="s">
        <v>211</v>
      </c>
      <c r="D52" s="166">
        <v>1</v>
      </c>
      <c r="E52" s="167"/>
      <c r="F52" s="167"/>
      <c r="G52" s="167"/>
      <c r="H52" s="167"/>
      <c r="I52" s="167"/>
      <c r="J52" s="167"/>
      <c r="K52" s="167"/>
      <c r="L52" s="167">
        <v>1</v>
      </c>
      <c r="M52" s="167"/>
      <c r="N52" s="167"/>
      <c r="O52" s="168"/>
      <c r="P52" s="227">
        <v>0.05</v>
      </c>
      <c r="Q52" s="65">
        <v>0.05</v>
      </c>
      <c r="R52" s="324">
        <f>COUNTIF(D52:O52,"1")/(COUNTIF(D52:O52,"1")+COUNTIF(D52:O52,"0"))*Q52</f>
        <v>0.05</v>
      </c>
      <c r="S52" s="324"/>
    </row>
    <row r="53" spans="1:20" s="8" customFormat="1" ht="14.1" customHeight="1" outlineLevel="1" thickBot="1" x14ac:dyDescent="0.35">
      <c r="A53" s="11" t="e">
        <f>+#REF!+1</f>
        <v>#REF!</v>
      </c>
      <c r="B53" s="334" t="s">
        <v>224</v>
      </c>
      <c r="C53" s="203" t="s">
        <v>225</v>
      </c>
      <c r="D53" s="176">
        <v>1</v>
      </c>
      <c r="E53" s="208">
        <v>1</v>
      </c>
      <c r="F53" s="208">
        <v>1</v>
      </c>
      <c r="G53" s="208">
        <v>1</v>
      </c>
      <c r="H53" s="208">
        <v>1</v>
      </c>
      <c r="I53" s="208">
        <v>1</v>
      </c>
      <c r="J53" s="177">
        <v>1</v>
      </c>
      <c r="K53" s="169">
        <v>1</v>
      </c>
      <c r="L53" s="177">
        <v>1</v>
      </c>
      <c r="M53" s="177"/>
      <c r="N53" s="177"/>
      <c r="O53" s="209"/>
      <c r="P53" s="248">
        <v>2.3300000000000001E-2</v>
      </c>
      <c r="Q53" s="65">
        <v>7.0000000000000007E-2</v>
      </c>
      <c r="R53" s="304">
        <f>COUNTIF(D53:O55,"1")/(COUNTIF(D53:O55,"1")+COUNTIF(D53:O55,"0"))*Q53</f>
        <v>5.7037037037037039E-2</v>
      </c>
      <c r="S53" s="305"/>
    </row>
    <row r="54" spans="1:20" s="8" customFormat="1" ht="14.1" customHeight="1" outlineLevel="1" thickBot="1" x14ac:dyDescent="0.35">
      <c r="A54" s="11" t="e">
        <f>+#REF!+1</f>
        <v>#REF!</v>
      </c>
      <c r="B54" s="335"/>
      <c r="C54" s="204" t="s">
        <v>226</v>
      </c>
      <c r="D54" s="178">
        <v>1</v>
      </c>
      <c r="E54" s="32">
        <v>1</v>
      </c>
      <c r="F54" s="32">
        <v>0</v>
      </c>
      <c r="G54" s="32">
        <v>0</v>
      </c>
      <c r="H54" s="32">
        <v>1</v>
      </c>
      <c r="I54" s="32">
        <v>1</v>
      </c>
      <c r="J54" s="71">
        <v>0</v>
      </c>
      <c r="K54" s="71">
        <v>1</v>
      </c>
      <c r="L54" s="71">
        <v>1</v>
      </c>
      <c r="M54" s="71"/>
      <c r="N54" s="71"/>
      <c r="O54" s="179"/>
      <c r="P54" s="248">
        <v>2.3300000000000001E-2</v>
      </c>
      <c r="Q54" s="32"/>
      <c r="R54" s="306"/>
      <c r="S54" s="307"/>
    </row>
    <row r="55" spans="1:20" ht="14.1" customHeight="1" outlineLevel="1" thickBot="1" x14ac:dyDescent="0.35">
      <c r="A55" s="11" t="e">
        <f>+A54+1</f>
        <v>#REF!</v>
      </c>
      <c r="B55" s="336"/>
      <c r="C55" s="205" t="s">
        <v>227</v>
      </c>
      <c r="D55" s="181">
        <v>0</v>
      </c>
      <c r="E55" s="109">
        <v>1</v>
      </c>
      <c r="F55" s="109">
        <v>0</v>
      </c>
      <c r="G55" s="109">
        <v>1</v>
      </c>
      <c r="H55" s="109">
        <v>1</v>
      </c>
      <c r="I55" s="109">
        <v>1</v>
      </c>
      <c r="J55" s="182">
        <v>1</v>
      </c>
      <c r="K55" s="182">
        <v>1</v>
      </c>
      <c r="L55" s="182">
        <v>1</v>
      </c>
      <c r="M55" s="182"/>
      <c r="N55" s="182"/>
      <c r="O55" s="210"/>
      <c r="P55" s="240">
        <v>2.3300000000000001E-2</v>
      </c>
      <c r="R55" s="308"/>
      <c r="S55" s="309"/>
      <c r="T55" s="57"/>
    </row>
    <row r="56" spans="1:20" ht="14.1" customHeight="1" outlineLevel="1" thickBot="1" x14ac:dyDescent="0.35">
      <c r="A56" s="11" t="e">
        <f>+A55+1</f>
        <v>#REF!</v>
      </c>
      <c r="B56" s="334" t="s">
        <v>228</v>
      </c>
      <c r="C56" s="203" t="s">
        <v>229</v>
      </c>
      <c r="D56" s="176">
        <v>1</v>
      </c>
      <c r="E56" s="176">
        <v>1</v>
      </c>
      <c r="F56" s="176">
        <v>1</v>
      </c>
      <c r="G56" s="176">
        <v>1</v>
      </c>
      <c r="H56" s="176">
        <v>1</v>
      </c>
      <c r="I56" s="176">
        <v>1</v>
      </c>
      <c r="J56" s="177"/>
      <c r="K56" s="177"/>
      <c r="L56" s="177"/>
      <c r="M56" s="177"/>
      <c r="N56" s="177"/>
      <c r="O56" s="209"/>
      <c r="P56" s="248">
        <v>3.5000000000000003E-2</v>
      </c>
      <c r="Q56" s="65">
        <v>7.0000000000000007E-2</v>
      </c>
      <c r="R56" s="304">
        <f>COUNTIF(D56:O57,"1")/(COUNTIF(D56:O57,"1")+COUNTIF(D56:O57,"0"))*Q56</f>
        <v>7.0000000000000007E-2</v>
      </c>
      <c r="S56" s="305"/>
    </row>
    <row r="57" spans="1:20" s="8" customFormat="1" ht="14.1" customHeight="1" outlineLevel="1" thickBot="1" x14ac:dyDescent="0.35">
      <c r="A57" s="11">
        <v>2</v>
      </c>
      <c r="B57" s="336"/>
      <c r="C57" s="206" t="s">
        <v>230</v>
      </c>
      <c r="D57" s="176">
        <v>1</v>
      </c>
      <c r="E57" s="176">
        <v>1</v>
      </c>
      <c r="F57" s="176">
        <v>1</v>
      </c>
      <c r="G57" s="176">
        <v>1</v>
      </c>
      <c r="H57" s="176">
        <v>1</v>
      </c>
      <c r="I57" s="176">
        <v>1</v>
      </c>
      <c r="J57" s="182"/>
      <c r="K57" s="182"/>
      <c r="L57" s="182"/>
      <c r="M57" s="182"/>
      <c r="N57" s="182"/>
      <c r="O57" s="210"/>
      <c r="P57" s="249">
        <v>3.5000000000000003E-2</v>
      </c>
      <c r="Q57" s="32"/>
      <c r="R57" s="308"/>
      <c r="S57" s="309"/>
    </row>
    <row r="58" spans="1:20" s="8" customFormat="1" ht="14.1" customHeight="1" outlineLevel="1" thickBot="1" x14ac:dyDescent="0.35">
      <c r="A58" s="11">
        <v>2</v>
      </c>
      <c r="B58" s="334" t="s">
        <v>231</v>
      </c>
      <c r="C58" s="207" t="s">
        <v>233</v>
      </c>
      <c r="D58" s="176"/>
      <c r="E58" s="177"/>
      <c r="F58" s="177"/>
      <c r="G58" s="177"/>
      <c r="H58" s="177">
        <v>0</v>
      </c>
      <c r="I58" s="177"/>
      <c r="J58" s="177"/>
      <c r="K58" s="177"/>
      <c r="L58" s="177"/>
      <c r="M58" s="177"/>
      <c r="N58" s="177"/>
      <c r="O58" s="209"/>
      <c r="P58" s="248">
        <v>5.0000000000000001E-3</v>
      </c>
      <c r="Q58" s="65">
        <v>0.01</v>
      </c>
      <c r="R58" s="304">
        <f>COUNTIF(D58:O59,"1")/(COUNTIF(D58:O59,"1")+COUNTIF(D58:O59,"0"))*Q58</f>
        <v>0</v>
      </c>
      <c r="S58" s="305"/>
    </row>
    <row r="59" spans="1:20" ht="33" customHeight="1" outlineLevel="1" thickBot="1" x14ac:dyDescent="0.35">
      <c r="A59" s="11"/>
      <c r="B59" s="336"/>
      <c r="C59" s="205" t="s">
        <v>234</v>
      </c>
      <c r="D59" s="181"/>
      <c r="E59" s="182"/>
      <c r="F59" s="182"/>
      <c r="G59" s="182"/>
      <c r="H59" s="182"/>
      <c r="I59" s="182"/>
      <c r="J59" s="182"/>
      <c r="K59" s="182"/>
      <c r="L59" s="182"/>
      <c r="M59" s="182"/>
      <c r="N59" s="182"/>
      <c r="O59" s="210"/>
      <c r="P59" s="248">
        <v>5.0000000000000001E-3</v>
      </c>
      <c r="Q59" s="32"/>
      <c r="R59" s="308"/>
      <c r="S59" s="309"/>
    </row>
    <row r="60" spans="1:20" ht="14.1" customHeight="1" outlineLevel="1" thickBot="1" x14ac:dyDescent="0.35">
      <c r="A60" s="11">
        <f>+A59+1</f>
        <v>1</v>
      </c>
      <c r="B60" s="334" t="s">
        <v>236</v>
      </c>
      <c r="C60" s="203" t="s">
        <v>237</v>
      </c>
      <c r="D60" s="176"/>
      <c r="E60" s="177"/>
      <c r="F60" s="177">
        <v>0</v>
      </c>
      <c r="G60" s="177"/>
      <c r="H60" s="177"/>
      <c r="I60" s="177"/>
      <c r="J60" s="177"/>
      <c r="K60" s="177"/>
      <c r="L60" s="177">
        <v>0</v>
      </c>
      <c r="M60" s="177"/>
      <c r="N60" s="177"/>
      <c r="O60" s="209"/>
      <c r="P60" s="248">
        <v>3.5000000000000003E-2</v>
      </c>
      <c r="Q60" s="65">
        <v>7.0000000000000007E-2</v>
      </c>
      <c r="R60" s="269"/>
      <c r="S60" s="337"/>
    </row>
    <row r="61" spans="1:20" s="8" customFormat="1" ht="14.1" customHeight="1" outlineLevel="1" thickBot="1" x14ac:dyDescent="0.35">
      <c r="A61" s="11" t="e">
        <f>+#REF!+1</f>
        <v>#REF!</v>
      </c>
      <c r="B61" s="336"/>
      <c r="C61" s="205" t="s">
        <v>238</v>
      </c>
      <c r="D61" s="211"/>
      <c r="E61" s="212"/>
      <c r="F61" s="212">
        <v>0</v>
      </c>
      <c r="G61" s="212"/>
      <c r="H61" s="212"/>
      <c r="I61" s="212"/>
      <c r="J61" s="212"/>
      <c r="K61" s="212"/>
      <c r="L61" s="212">
        <v>0</v>
      </c>
      <c r="M61" s="212"/>
      <c r="N61" s="212"/>
      <c r="O61" s="213"/>
      <c r="P61" s="248">
        <v>3.5000000000000003E-2</v>
      </c>
      <c r="Q61" s="32"/>
      <c r="R61" s="304">
        <f>COUNTIF(D60:O61,"1")/(COUNTIF(D60:O61,"1")+COUNTIF(D60:O61,"0"))*Q60</f>
        <v>0</v>
      </c>
      <c r="S61" s="305"/>
    </row>
    <row r="62" spans="1:20" ht="14.1" customHeight="1" outlineLevel="1" thickBot="1" x14ac:dyDescent="0.35">
      <c r="A62" s="11" t="e">
        <f>+A61+1</f>
        <v>#REF!</v>
      </c>
      <c r="B62" s="334" t="s">
        <v>254</v>
      </c>
      <c r="C62" s="214" t="s">
        <v>255</v>
      </c>
      <c r="D62" s="208">
        <v>1</v>
      </c>
      <c r="E62" s="177">
        <v>1</v>
      </c>
      <c r="F62" s="177">
        <v>1</v>
      </c>
      <c r="G62" s="177">
        <v>1</v>
      </c>
      <c r="H62" s="177">
        <v>1</v>
      </c>
      <c r="I62" s="177">
        <v>1</v>
      </c>
      <c r="J62" s="177">
        <v>1</v>
      </c>
      <c r="K62" s="177">
        <v>1</v>
      </c>
      <c r="L62" s="177">
        <v>1</v>
      </c>
      <c r="M62" s="177"/>
      <c r="N62" s="177"/>
      <c r="O62" s="209"/>
      <c r="P62" s="240">
        <v>3.3500000000000002E-2</v>
      </c>
      <c r="Q62" s="32"/>
      <c r="R62" s="308"/>
      <c r="S62" s="309"/>
    </row>
    <row r="63" spans="1:20" ht="14.1" customHeight="1" outlineLevel="1" thickBot="1" x14ac:dyDescent="0.35">
      <c r="A63" s="11"/>
      <c r="B63" s="335"/>
      <c r="C63" s="187" t="s">
        <v>256</v>
      </c>
      <c r="D63" s="32">
        <v>1</v>
      </c>
      <c r="E63" s="71">
        <v>1</v>
      </c>
      <c r="F63" s="71">
        <v>1</v>
      </c>
      <c r="G63" s="71">
        <v>1</v>
      </c>
      <c r="H63" s="71">
        <v>1</v>
      </c>
      <c r="I63" s="71">
        <v>1</v>
      </c>
      <c r="J63" s="71">
        <v>1</v>
      </c>
      <c r="K63" s="71">
        <v>1</v>
      </c>
      <c r="L63" s="34">
        <v>1</v>
      </c>
      <c r="M63" s="34"/>
      <c r="N63" s="34"/>
      <c r="O63" s="180"/>
      <c r="P63" s="240">
        <v>3.3300000000000003E-2</v>
      </c>
      <c r="Q63" s="72">
        <v>0.2</v>
      </c>
      <c r="R63" s="67"/>
      <c r="S63" s="68"/>
    </row>
    <row r="64" spans="1:20" ht="14.1" customHeight="1" outlineLevel="1" thickBot="1" x14ac:dyDescent="0.35">
      <c r="A64" s="11"/>
      <c r="B64" s="335"/>
      <c r="C64" s="33" t="s">
        <v>257</v>
      </c>
      <c r="D64" s="34"/>
      <c r="E64" s="34"/>
      <c r="F64" s="34"/>
      <c r="G64" s="34"/>
      <c r="H64" s="34"/>
      <c r="I64" s="34"/>
      <c r="J64" s="34"/>
      <c r="K64" s="71">
        <v>1</v>
      </c>
      <c r="L64" s="34">
        <v>1</v>
      </c>
      <c r="M64" s="34"/>
      <c r="N64" s="34"/>
      <c r="O64" s="180"/>
      <c r="P64" s="240">
        <v>3.3300000000000003E-2</v>
      </c>
      <c r="Q64" s="32"/>
      <c r="R64" s="304">
        <f>COUNTIF(D62:O67,"1")/(COUNTIF(D62:O67,"1")+COUNTIF(D62:O67,"0"))*Q63</f>
        <v>0.12765957446808512</v>
      </c>
      <c r="S64" s="305"/>
    </row>
    <row r="65" spans="1:19" ht="14.1" customHeight="1" outlineLevel="1" thickBot="1" x14ac:dyDescent="0.35">
      <c r="A65" s="32"/>
      <c r="B65" s="335"/>
      <c r="C65" s="187" t="s">
        <v>258</v>
      </c>
      <c r="D65" s="32">
        <v>1</v>
      </c>
      <c r="E65" s="71">
        <v>1</v>
      </c>
      <c r="F65" s="71">
        <v>1</v>
      </c>
      <c r="G65" s="71">
        <v>1</v>
      </c>
      <c r="H65" s="71">
        <v>1</v>
      </c>
      <c r="I65" s="71">
        <v>1</v>
      </c>
      <c r="J65" s="71">
        <v>1</v>
      </c>
      <c r="K65" s="71">
        <v>1</v>
      </c>
      <c r="L65" s="34">
        <v>1</v>
      </c>
      <c r="M65" s="34"/>
      <c r="N65" s="34"/>
      <c r="O65" s="180"/>
      <c r="P65" s="240">
        <v>3.3300000000000003E-2</v>
      </c>
    </row>
    <row r="66" spans="1:19" ht="14.1" customHeight="1" outlineLevel="1" thickBot="1" x14ac:dyDescent="0.35">
      <c r="A66" s="32"/>
      <c r="B66" s="335"/>
      <c r="C66" s="33" t="s">
        <v>259</v>
      </c>
      <c r="D66" s="34">
        <v>0</v>
      </c>
      <c r="E66" s="34">
        <v>0</v>
      </c>
      <c r="F66" s="34">
        <v>0</v>
      </c>
      <c r="G66" s="34">
        <v>0</v>
      </c>
      <c r="H66" s="34">
        <v>0</v>
      </c>
      <c r="I66" s="34">
        <v>0</v>
      </c>
      <c r="J66" s="34">
        <v>0</v>
      </c>
      <c r="K66" s="34">
        <v>0</v>
      </c>
      <c r="L66" s="34">
        <v>0</v>
      </c>
      <c r="M66" s="34"/>
      <c r="N66" s="34"/>
      <c r="O66" s="180"/>
      <c r="P66" s="240">
        <v>3.3300000000000003E-2</v>
      </c>
      <c r="Q66" s="70"/>
    </row>
    <row r="67" spans="1:19" ht="14.1" customHeight="1" outlineLevel="1" thickBot="1" x14ac:dyDescent="0.35">
      <c r="A67" s="32"/>
      <c r="B67" s="336"/>
      <c r="C67" s="108" t="s">
        <v>260</v>
      </c>
      <c r="D67" s="183">
        <v>0</v>
      </c>
      <c r="E67" s="183">
        <v>0</v>
      </c>
      <c r="F67" s="183">
        <v>0</v>
      </c>
      <c r="G67" s="183">
        <v>0</v>
      </c>
      <c r="H67" s="183">
        <v>0</v>
      </c>
      <c r="I67" s="183">
        <v>0</v>
      </c>
      <c r="J67" s="183">
        <v>0</v>
      </c>
      <c r="K67" s="183">
        <v>0</v>
      </c>
      <c r="L67" s="183">
        <v>1</v>
      </c>
      <c r="M67" s="183"/>
      <c r="N67" s="183"/>
      <c r="O67" s="184"/>
      <c r="P67" s="240">
        <v>3.3300000000000003E-2</v>
      </c>
      <c r="Q67" s="32"/>
    </row>
    <row r="68" spans="1:19" ht="14.1" customHeight="1" outlineLevel="1" x14ac:dyDescent="0.3">
      <c r="A68" s="32"/>
      <c r="B68" s="32"/>
      <c r="C68" s="187"/>
      <c r="D68" s="34"/>
      <c r="E68" s="34"/>
      <c r="F68" s="34"/>
      <c r="G68" s="34"/>
      <c r="H68" s="34"/>
      <c r="I68" s="34"/>
      <c r="J68" s="34"/>
      <c r="K68" s="34"/>
      <c r="L68" s="34"/>
      <c r="M68" s="34"/>
      <c r="N68" s="34"/>
      <c r="O68" s="34"/>
      <c r="P68" s="34"/>
      <c r="Q68" s="32"/>
    </row>
    <row r="69" spans="1:19" ht="14.1" customHeight="1" outlineLevel="1" x14ac:dyDescent="0.3">
      <c r="A69" s="32"/>
      <c r="B69" s="187"/>
      <c r="C69" s="33"/>
      <c r="D69" s="34"/>
      <c r="E69" s="34"/>
      <c r="F69" s="34"/>
      <c r="G69" s="34"/>
      <c r="H69" s="34"/>
      <c r="I69" s="34"/>
      <c r="J69" s="34"/>
      <c r="K69" s="34"/>
      <c r="L69" s="34"/>
      <c r="M69" s="34"/>
      <c r="N69" s="34"/>
      <c r="O69" s="34"/>
      <c r="P69" s="34"/>
      <c r="Q69" s="32"/>
    </row>
    <row r="70" spans="1:19" ht="14.1" customHeight="1" outlineLevel="1" x14ac:dyDescent="0.3">
      <c r="A70" s="32"/>
      <c r="B70" s="32"/>
      <c r="C70" s="33"/>
      <c r="D70" s="34"/>
      <c r="E70" s="34"/>
      <c r="F70" s="34"/>
      <c r="G70" s="34"/>
      <c r="H70" s="34"/>
      <c r="I70" s="34"/>
      <c r="J70" s="34"/>
      <c r="K70" s="34"/>
      <c r="L70" s="34"/>
      <c r="M70" s="34"/>
      <c r="N70" s="34"/>
      <c r="O70" s="34"/>
      <c r="P70" s="34"/>
      <c r="Q70" s="32"/>
    </row>
    <row r="71" spans="1:19" ht="14.1" customHeight="1" outlineLevel="1" x14ac:dyDescent="0.3">
      <c r="A71" s="32"/>
      <c r="B71" s="32"/>
      <c r="C71" s="33"/>
      <c r="D71" s="34"/>
      <c r="E71" s="34"/>
      <c r="F71" s="34"/>
      <c r="G71" s="34"/>
      <c r="H71" s="34"/>
      <c r="I71" s="34"/>
      <c r="J71" s="34"/>
      <c r="K71" s="34"/>
      <c r="L71" s="34"/>
      <c r="M71" s="34"/>
      <c r="N71" s="34"/>
      <c r="O71" s="34"/>
      <c r="P71" s="34"/>
      <c r="Q71" s="64"/>
      <c r="R71" s="263">
        <f>SUM(R9:S64)</f>
        <v>0.77555578463173713</v>
      </c>
      <c r="S71" s="74"/>
    </row>
    <row r="72" spans="1:19" ht="14.1" customHeight="1" outlineLevel="1" x14ac:dyDescent="0.3">
      <c r="A72" s="32"/>
      <c r="B72" s="32"/>
      <c r="C72" s="33"/>
      <c r="D72" s="34"/>
      <c r="E72" s="34"/>
      <c r="F72" s="34"/>
      <c r="G72" s="34"/>
      <c r="H72" s="34"/>
      <c r="I72" s="34"/>
      <c r="J72" s="34"/>
      <c r="K72" s="34"/>
      <c r="L72" s="34"/>
      <c r="M72" s="34"/>
      <c r="N72" s="34"/>
      <c r="O72" s="34"/>
      <c r="P72" s="34"/>
      <c r="Q72" s="70">
        <f>SUM(Q9:Q62)</f>
        <v>0.80000000000000027</v>
      </c>
    </row>
    <row r="73" spans="1:19" ht="14.1" customHeight="1" outlineLevel="1" x14ac:dyDescent="0.3">
      <c r="A73" s="32"/>
      <c r="B73" s="32"/>
      <c r="C73" s="33"/>
      <c r="D73" s="34"/>
      <c r="E73" s="34"/>
      <c r="F73" s="34"/>
      <c r="G73" s="34"/>
      <c r="H73" s="34"/>
      <c r="I73" s="34"/>
      <c r="J73" s="34"/>
      <c r="K73" s="34"/>
      <c r="L73" s="34"/>
      <c r="M73" s="34"/>
      <c r="N73" s="34"/>
      <c r="O73" s="34"/>
      <c r="P73" s="34"/>
      <c r="Q73" s="32"/>
    </row>
    <row r="74" spans="1:19" ht="14.1" customHeight="1" outlineLevel="1" x14ac:dyDescent="0.3">
      <c r="A74" s="32"/>
      <c r="B74" s="32"/>
      <c r="C74" s="33"/>
      <c r="D74" s="34"/>
      <c r="E74" s="34"/>
      <c r="F74" s="34"/>
      <c r="G74" s="34"/>
      <c r="H74" s="34"/>
      <c r="I74" s="34"/>
      <c r="J74" s="34"/>
      <c r="K74" s="34"/>
      <c r="L74" s="34"/>
      <c r="M74" s="34"/>
      <c r="N74" s="34"/>
      <c r="O74" s="34"/>
      <c r="P74" s="34"/>
      <c r="Q74" s="32"/>
    </row>
    <row r="75" spans="1:19" ht="14.1" customHeight="1" outlineLevel="1" x14ac:dyDescent="0.3">
      <c r="A75" s="32"/>
      <c r="B75" s="32"/>
      <c r="C75" s="33"/>
      <c r="D75" s="34"/>
      <c r="E75" s="34"/>
      <c r="F75" s="34"/>
      <c r="G75" s="34"/>
      <c r="H75" s="34"/>
      <c r="I75" s="34"/>
      <c r="J75" s="34"/>
      <c r="K75" s="34"/>
      <c r="L75" s="34"/>
      <c r="M75" s="34"/>
      <c r="N75" s="34"/>
      <c r="O75" s="34"/>
      <c r="P75" s="34"/>
      <c r="Q75" s="32"/>
    </row>
    <row r="76" spans="1:19" ht="14.1" customHeight="1" outlineLevel="1" x14ac:dyDescent="0.3">
      <c r="A76" s="32"/>
      <c r="B76" s="32"/>
      <c r="C76" s="33"/>
      <c r="D76" s="34"/>
      <c r="E76" s="34"/>
      <c r="F76" s="34"/>
      <c r="G76" s="34"/>
      <c r="H76" s="34"/>
      <c r="I76" s="34"/>
      <c r="J76" s="34"/>
      <c r="K76" s="34"/>
      <c r="L76" s="34"/>
      <c r="M76" s="34"/>
      <c r="N76" s="34"/>
      <c r="O76" s="34"/>
      <c r="P76" s="34"/>
      <c r="Q76" s="32"/>
    </row>
    <row r="77" spans="1:19" ht="14.1" customHeight="1" outlineLevel="1" x14ac:dyDescent="0.3">
      <c r="A77" s="32"/>
      <c r="B77" s="32"/>
      <c r="C77" s="33"/>
      <c r="D77" s="34"/>
      <c r="E77" s="34"/>
      <c r="F77" s="34"/>
      <c r="G77" s="34"/>
      <c r="H77" s="34"/>
      <c r="I77" s="34"/>
      <c r="J77" s="34"/>
      <c r="K77" s="34"/>
      <c r="L77" s="34"/>
      <c r="M77" s="34"/>
      <c r="N77" s="34"/>
      <c r="O77" s="34"/>
      <c r="P77" s="34"/>
      <c r="Q77" s="32"/>
    </row>
    <row r="78" spans="1:19" ht="14.1" customHeight="1" outlineLevel="1" x14ac:dyDescent="0.3">
      <c r="A78" s="32"/>
      <c r="B78" s="32"/>
      <c r="C78" s="33"/>
      <c r="D78" s="34"/>
      <c r="E78" s="34"/>
      <c r="F78" s="34"/>
      <c r="G78" s="34"/>
      <c r="H78" s="34"/>
      <c r="I78" s="34"/>
      <c r="J78" s="34"/>
      <c r="K78" s="34"/>
      <c r="L78" s="34"/>
      <c r="M78" s="34"/>
      <c r="N78" s="34"/>
      <c r="O78" s="34"/>
      <c r="P78" s="34"/>
      <c r="Q78" s="32"/>
    </row>
    <row r="79" spans="1:19" ht="14.1" customHeight="1" outlineLevel="1" x14ac:dyDescent="0.3">
      <c r="A79" s="32"/>
      <c r="B79" s="32"/>
      <c r="Q79" s="32"/>
    </row>
    <row r="83" spans="3:4" x14ac:dyDescent="0.3">
      <c r="C83" s="196" t="s">
        <v>240</v>
      </c>
      <c r="D83" s="197"/>
    </row>
    <row r="84" spans="3:4" ht="19.5" customHeight="1" x14ac:dyDescent="0.3">
      <c r="C84" s="15" t="s">
        <v>241</v>
      </c>
      <c r="D84" s="15"/>
    </row>
    <row r="85" spans="3:4" ht="38.25" customHeight="1" x14ac:dyDescent="0.3">
      <c r="C85" s="16">
        <v>1</v>
      </c>
      <c r="D85" s="27"/>
    </row>
    <row r="86" spans="3:4" x14ac:dyDescent="0.3">
      <c r="C86" s="16">
        <v>2</v>
      </c>
      <c r="D86" s="28"/>
    </row>
    <row r="87" spans="3:4" x14ac:dyDescent="0.3">
      <c r="C87" s="20">
        <v>3</v>
      </c>
      <c r="D87" s="26"/>
    </row>
    <row r="88" spans="3:4" ht="204.75" customHeight="1" x14ac:dyDescent="0.3">
      <c r="C88" s="20">
        <v>4</v>
      </c>
      <c r="D88" s="25"/>
    </row>
    <row r="89" spans="3:4" x14ac:dyDescent="0.3">
      <c r="C89" s="20">
        <v>5</v>
      </c>
      <c r="D89" s="25"/>
    </row>
    <row r="90" spans="3:4" ht="150.75" customHeight="1" x14ac:dyDescent="0.3"/>
  </sheetData>
  <mergeCells count="32">
    <mergeCell ref="K6:O6"/>
    <mergeCell ref="R8:S8"/>
    <mergeCell ref="R9:S10"/>
    <mergeCell ref="R15:S15"/>
    <mergeCell ref="R16:S25"/>
    <mergeCell ref="R14:S14"/>
    <mergeCell ref="R11:S13"/>
    <mergeCell ref="B9:B10"/>
    <mergeCell ref="R39:S46"/>
    <mergeCell ref="R34:S38"/>
    <mergeCell ref="R31:S33"/>
    <mergeCell ref="B31:B33"/>
    <mergeCell ref="R26:S30"/>
    <mergeCell ref="B11:B13"/>
    <mergeCell ref="B26:B30"/>
    <mergeCell ref="B34:B38"/>
    <mergeCell ref="B39:B46"/>
    <mergeCell ref="B16:B25"/>
    <mergeCell ref="B56:B57"/>
    <mergeCell ref="B58:B59"/>
    <mergeCell ref="B60:B61"/>
    <mergeCell ref="B62:B67"/>
    <mergeCell ref="R47:S51"/>
    <mergeCell ref="R52:S52"/>
    <mergeCell ref="R53:S55"/>
    <mergeCell ref="R56:S57"/>
    <mergeCell ref="R58:S59"/>
    <mergeCell ref="R60:S60"/>
    <mergeCell ref="R64:S64"/>
    <mergeCell ref="R61:S62"/>
    <mergeCell ref="B47:B51"/>
    <mergeCell ref="B53:B55"/>
  </mergeCells>
  <conditionalFormatting sqref="D8:P8">
    <cfRule type="cellIs" dxfId="611" priority="50" operator="equal">
      <formula>6</formula>
    </cfRule>
    <cfRule type="cellIs" dxfId="610" priority="51" operator="equal">
      <formula>1</formula>
    </cfRule>
    <cfRule type="cellIs" dxfId="609" priority="52" operator="equal">
      <formula>2</formula>
    </cfRule>
    <cfRule type="cellIs" dxfId="608" priority="53" operator="equal">
      <formula>3</formula>
    </cfRule>
    <cfRule type="cellIs" dxfId="607" priority="54" operator="equal">
      <formula>5</formula>
    </cfRule>
    <cfRule type="cellIs" dxfId="606" priority="55" operator="equal">
      <formula>4</formula>
    </cfRule>
  </conditionalFormatting>
  <conditionalFormatting sqref="Q26">
    <cfRule type="cellIs" dxfId="605" priority="10" operator="equal">
      <formula>6</formula>
    </cfRule>
    <cfRule type="cellIs" dxfId="604" priority="11" operator="equal">
      <formula>1</formula>
    </cfRule>
    <cfRule type="cellIs" dxfId="603" priority="12" operator="equal">
      <formula>2</formula>
    </cfRule>
    <cfRule type="cellIs" dxfId="602" priority="13" operator="equal">
      <formula>3</formula>
    </cfRule>
    <cfRule type="cellIs" dxfId="601" priority="14" operator="equal">
      <formula>5</formula>
    </cfRule>
    <cfRule type="cellIs" dxfId="600" priority="15" operator="equal">
      <formula>4</formula>
    </cfRule>
  </conditionalFormatting>
  <conditionalFormatting sqref="R26 R9 R11 R16 R34 R39 R52:S52 R47 R53 R56 R60:S60 R58 R61 R14:S15">
    <cfRule type="dataBar" priority="9">
      <dataBar>
        <cfvo type="min"/>
        <cfvo type="max"/>
        <color rgb="FFFFB628"/>
      </dataBar>
      <extLst>
        <ext xmlns:x14="http://schemas.microsoft.com/office/spreadsheetml/2009/9/main" uri="{B025F937-C7B1-47D3-B67F-A62EFF666E3E}">
          <x14:id>{5A9B7F1C-4A90-41B2-916F-3603B8E7CAFA}</x14:id>
        </ext>
      </extLst>
    </cfRule>
  </conditionalFormatting>
  <conditionalFormatting sqref="R31">
    <cfRule type="dataBar" priority="2">
      <dataBar>
        <cfvo type="min"/>
        <cfvo type="max"/>
        <color rgb="FFFFB628"/>
      </dataBar>
      <extLst>
        <ext xmlns:x14="http://schemas.microsoft.com/office/spreadsheetml/2009/9/main" uri="{B025F937-C7B1-47D3-B67F-A62EFF666E3E}">
          <x14:id>{32BE3305-BB70-4309-AB33-9F5113DA2317}</x14:id>
        </ext>
      </extLst>
    </cfRule>
  </conditionalFormatting>
  <conditionalFormatting sqref="R60">
    <cfRule type="cellIs" dxfId="599" priority="3" operator="equal">
      <formula>6</formula>
    </cfRule>
    <cfRule type="cellIs" dxfId="598" priority="4" operator="equal">
      <formula>1</formula>
    </cfRule>
    <cfRule type="cellIs" dxfId="597" priority="5" operator="equal">
      <formula>2</formula>
    </cfRule>
    <cfRule type="cellIs" dxfId="596" priority="6" operator="equal">
      <formula>3</formula>
    </cfRule>
    <cfRule type="cellIs" dxfId="595" priority="7" operator="equal">
      <formula>5</formula>
    </cfRule>
    <cfRule type="cellIs" dxfId="594" priority="8" operator="equal">
      <formula>4</formula>
    </cfRule>
  </conditionalFormatting>
  <conditionalFormatting sqref="R64">
    <cfRule type="dataBar" priority="1">
      <dataBar>
        <cfvo type="min"/>
        <cfvo type="max"/>
        <color rgb="FFFFB628"/>
      </dataBar>
      <extLst>
        <ext xmlns:x14="http://schemas.microsoft.com/office/spreadsheetml/2009/9/main" uri="{B025F937-C7B1-47D3-B67F-A62EFF666E3E}">
          <x14:id>{E0A7A509-E66D-4890-874F-3EA6403AF7C9}</x14:id>
        </ext>
      </extLst>
    </cfRule>
  </conditionalFormatting>
  <conditionalFormatting sqref="R71:S71">
    <cfRule type="dataBar" priority="56">
      <dataBar>
        <cfvo type="min"/>
        <cfvo type="max"/>
        <color rgb="FFFFB628"/>
      </dataBar>
      <extLst>
        <ext xmlns:x14="http://schemas.microsoft.com/office/spreadsheetml/2009/9/main" uri="{B025F937-C7B1-47D3-B67F-A62EFF666E3E}">
          <x14:id>{2CC5CF87-3065-466C-BA33-38BA270A607C}</x14:id>
        </ext>
      </extLst>
    </cfRule>
  </conditionalFormatting>
  <printOptions horizontalCentered="1"/>
  <pageMargins left="0.15748031496062992" right="0.15748031496062992" top="0.15748031496062992" bottom="0.15748031496062992" header="0.15748031496062992" footer="0.15748031496062992"/>
  <pageSetup scale="26"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dataBar" id="{5A9B7F1C-4A90-41B2-916F-3603B8E7CAFA}">
            <x14:dataBar minLength="0" maxLength="100" border="1" negativeBarBorderColorSameAsPositive="0">
              <x14:cfvo type="autoMin"/>
              <x14:cfvo type="autoMax"/>
              <x14:borderColor rgb="FFFFB628"/>
              <x14:negativeFillColor rgb="FFFF0000"/>
              <x14:negativeBorderColor rgb="FFFF0000"/>
              <x14:axisColor rgb="FF000000"/>
            </x14:dataBar>
          </x14:cfRule>
          <xm:sqref>R26 R9 R11 R16 R34 R39 R52:S52 R47 R53 R56 R60:S60 R58 R61 R14:S15</xm:sqref>
        </x14:conditionalFormatting>
        <x14:conditionalFormatting xmlns:xm="http://schemas.microsoft.com/office/excel/2006/main">
          <x14:cfRule type="dataBar" id="{32BE3305-BB70-4309-AB33-9F5113DA2317}">
            <x14:dataBar minLength="0" maxLength="100" border="1" negativeBarBorderColorSameAsPositive="0">
              <x14:cfvo type="autoMin"/>
              <x14:cfvo type="autoMax"/>
              <x14:borderColor rgb="FFFFB628"/>
              <x14:negativeFillColor rgb="FFFF0000"/>
              <x14:negativeBorderColor rgb="FFFF0000"/>
              <x14:axisColor rgb="FF000000"/>
            </x14:dataBar>
          </x14:cfRule>
          <xm:sqref>R31</xm:sqref>
        </x14:conditionalFormatting>
        <x14:conditionalFormatting xmlns:xm="http://schemas.microsoft.com/office/excel/2006/main">
          <x14:cfRule type="dataBar" id="{E0A7A509-E66D-4890-874F-3EA6403AF7C9}">
            <x14:dataBar minLength="0" maxLength="100" border="1" negativeBarBorderColorSameAsPositive="0">
              <x14:cfvo type="autoMin"/>
              <x14:cfvo type="autoMax"/>
              <x14:borderColor rgb="FFFFB628"/>
              <x14:negativeFillColor rgb="FFFF0000"/>
              <x14:negativeBorderColor rgb="FFFF0000"/>
              <x14:axisColor rgb="FF000000"/>
            </x14:dataBar>
          </x14:cfRule>
          <xm:sqref>R64</xm:sqref>
        </x14:conditionalFormatting>
        <x14:conditionalFormatting xmlns:xm="http://schemas.microsoft.com/office/excel/2006/main">
          <x14:cfRule type="dataBar" id="{2CC5CF87-3065-466C-BA33-38BA270A607C}">
            <x14:dataBar minLength="0" maxLength="100" border="1" negativeBarBorderColorSameAsPositive="0">
              <x14:cfvo type="autoMin"/>
              <x14:cfvo type="autoMax"/>
              <x14:borderColor rgb="FFFFB628"/>
              <x14:negativeFillColor rgb="FFFF0000"/>
              <x14:negativeBorderColor rgb="FFFF0000"/>
              <x14:axisColor rgb="FF000000"/>
            </x14:dataBar>
          </x14:cfRule>
          <xm:sqref>R71:S71</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AEC2A-82AF-479A-8ACB-C4AC3F0722AF}">
  <sheetPr>
    <tabColor theme="8" tint="-0.249977111117893"/>
    <outlinePr summaryBelow="0"/>
    <pageSetUpPr fitToPage="1"/>
  </sheetPr>
  <dimension ref="A1:Y89"/>
  <sheetViews>
    <sheetView zoomScale="115" zoomScaleNormal="115" zoomScaleSheetLayoutView="98" zoomScalePageLayoutView="60" workbookViewId="0">
      <pane ySplit="7" topLeftCell="A8" activePane="bottomLeft" state="frozen"/>
      <selection pane="bottomLeft" activeCell="L19" sqref="L19"/>
    </sheetView>
  </sheetViews>
  <sheetFormatPr baseColWidth="10" defaultColWidth="11.44140625" defaultRowHeight="13.2" outlineLevelRow="1" x14ac:dyDescent="0.3"/>
  <cols>
    <col min="1" max="1" width="10.109375" style="7" customWidth="1"/>
    <col min="2" max="2" width="25.88671875" style="7" customWidth="1"/>
    <col min="3" max="3" width="87.6640625" style="7" customWidth="1"/>
    <col min="4" max="15" width="5.5546875" style="7" customWidth="1"/>
    <col min="16" max="16" width="8.44140625" style="7" customWidth="1"/>
    <col min="17" max="17" width="16.109375" style="8" customWidth="1"/>
    <col min="18" max="18" width="8.109375" style="8" customWidth="1"/>
    <col min="19" max="19" width="7.88671875" style="8" customWidth="1"/>
    <col min="20" max="20" width="6.33203125" style="8" customWidth="1"/>
    <col min="21" max="25" width="4.6640625" style="8" customWidth="1"/>
    <col min="26" max="38" width="4.6640625" style="7" customWidth="1"/>
    <col min="39" max="16384" width="11.44140625" style="7"/>
  </cols>
  <sheetData>
    <row r="1" spans="1:25" s="2" customFormat="1" ht="21.9" hidden="1" customHeight="1" x14ac:dyDescent="0.3">
      <c r="C1" s="3"/>
      <c r="D1" s="3"/>
      <c r="E1" s="3"/>
      <c r="F1" s="3"/>
      <c r="G1" s="3"/>
      <c r="T1" s="8"/>
      <c r="U1" s="8"/>
      <c r="V1" s="8"/>
      <c r="W1" s="8"/>
      <c r="X1" s="8"/>
      <c r="Y1" s="8"/>
    </row>
    <row r="2" spans="1:25" s="2" customFormat="1" ht="21.9" hidden="1" customHeight="1" x14ac:dyDescent="0.3">
      <c r="A2" s="129"/>
      <c r="B2" s="129"/>
      <c r="C2" s="129"/>
      <c r="D2" s="130"/>
      <c r="E2" s="130"/>
      <c r="F2" s="130"/>
      <c r="G2" s="130"/>
      <c r="H2" s="130"/>
      <c r="I2" s="4"/>
      <c r="J2" s="4"/>
      <c r="K2" s="4"/>
      <c r="L2" s="4"/>
      <c r="M2" s="4"/>
      <c r="N2" s="4"/>
      <c r="O2" s="4"/>
      <c r="P2" s="4"/>
      <c r="T2" s="8"/>
      <c r="U2" s="8"/>
      <c r="V2" s="8"/>
      <c r="W2" s="8"/>
      <c r="X2" s="8"/>
      <c r="Y2" s="8"/>
    </row>
    <row r="3" spans="1:25" s="2" customFormat="1" ht="21.9" hidden="1" customHeight="1" x14ac:dyDescent="0.3">
      <c r="A3" s="129"/>
      <c r="B3" s="129"/>
      <c r="C3" s="129"/>
      <c r="D3" s="130"/>
      <c r="E3" s="130"/>
      <c r="F3" s="130"/>
      <c r="G3" s="130"/>
      <c r="H3" s="130"/>
      <c r="I3" s="4"/>
      <c r="J3" s="4"/>
      <c r="K3" s="4"/>
      <c r="L3" s="4"/>
      <c r="M3" s="4"/>
      <c r="N3" s="4"/>
      <c r="O3" s="4"/>
      <c r="P3" s="4"/>
      <c r="T3" s="8"/>
      <c r="U3" s="8"/>
      <c r="V3" s="8"/>
      <c r="W3" s="8"/>
      <c r="X3" s="8"/>
      <c r="Y3" s="8"/>
    </row>
    <row r="4" spans="1:25" s="6" customFormat="1" ht="21.9" hidden="1" customHeight="1" x14ac:dyDescent="0.3">
      <c r="A4" s="129"/>
      <c r="B4" s="129"/>
      <c r="C4" s="122"/>
      <c r="D4" s="131"/>
      <c r="E4" s="132"/>
      <c r="F4" s="133"/>
      <c r="G4" s="131"/>
      <c r="H4" s="133"/>
      <c r="I4" s="4"/>
      <c r="J4" s="4"/>
      <c r="K4" s="4"/>
      <c r="L4" s="4"/>
      <c r="M4" s="4"/>
      <c r="N4" s="4"/>
      <c r="O4" s="4"/>
      <c r="P4" s="4"/>
      <c r="T4" s="8"/>
      <c r="U4" s="8"/>
      <c r="V4" s="8"/>
      <c r="W4" s="8"/>
      <c r="X4" s="8"/>
      <c r="Y4" s="8"/>
    </row>
    <row r="5" spans="1:25" s="6" customFormat="1" ht="21.9" hidden="1" customHeight="1" x14ac:dyDescent="0.3">
      <c r="I5" s="4"/>
      <c r="J5" s="4"/>
      <c r="K5" s="4"/>
      <c r="L5" s="4"/>
      <c r="M5" s="4"/>
      <c r="N5" s="4"/>
      <c r="O5" s="4"/>
      <c r="P5" s="4"/>
      <c r="T5" s="8"/>
      <c r="U5" s="8"/>
      <c r="V5" s="8"/>
      <c r="W5" s="8"/>
      <c r="X5" s="8"/>
      <c r="Y5" s="8"/>
    </row>
    <row r="6" spans="1:25" s="6" customFormat="1" ht="21.9" hidden="1" customHeight="1" x14ac:dyDescent="0.3">
      <c r="A6" s="134" t="s">
        <v>81</v>
      </c>
      <c r="B6" s="134"/>
      <c r="C6" s="134"/>
      <c r="D6" s="135" t="s">
        <v>82</v>
      </c>
      <c r="E6" s="135"/>
      <c r="F6" s="135"/>
      <c r="G6" s="135"/>
      <c r="H6" s="135"/>
      <c r="I6" s="135"/>
      <c r="J6" s="135"/>
      <c r="K6" s="293"/>
      <c r="L6" s="293"/>
      <c r="M6" s="293"/>
      <c r="N6" s="293"/>
      <c r="O6" s="293"/>
      <c r="P6" s="223"/>
      <c r="T6" s="8"/>
      <c r="U6" s="8"/>
      <c r="V6" s="8"/>
      <c r="W6" s="8"/>
      <c r="X6" s="8"/>
      <c r="Y6" s="8"/>
    </row>
    <row r="7" spans="1:25" ht="68.25" customHeight="1" x14ac:dyDescent="0.3">
      <c r="D7" s="30" t="s">
        <v>84</v>
      </c>
      <c r="E7" s="30" t="s">
        <v>85</v>
      </c>
      <c r="F7" s="30" t="s">
        <v>86</v>
      </c>
      <c r="G7" s="30" t="s">
        <v>87</v>
      </c>
      <c r="H7" s="30" t="s">
        <v>88</v>
      </c>
      <c r="I7" s="29" t="s">
        <v>89</v>
      </c>
      <c r="J7" s="29" t="s">
        <v>90</v>
      </c>
      <c r="K7" s="29" t="s">
        <v>91</v>
      </c>
      <c r="L7" s="29" t="s">
        <v>92</v>
      </c>
      <c r="M7" s="29" t="s">
        <v>93</v>
      </c>
      <c r="N7" s="29" t="s">
        <v>94</v>
      </c>
      <c r="O7" s="29" t="s">
        <v>95</v>
      </c>
      <c r="P7" s="224"/>
    </row>
    <row r="8" spans="1:25" ht="27" customHeight="1" thickBot="1" x14ac:dyDescent="0.35">
      <c r="A8" s="15"/>
      <c r="B8" s="78"/>
      <c r="C8" s="218"/>
      <c r="D8" s="142"/>
      <c r="E8" s="143"/>
      <c r="F8" s="143"/>
      <c r="G8" s="143"/>
      <c r="H8" s="143"/>
      <c r="I8" s="143"/>
      <c r="J8" s="143"/>
      <c r="K8" s="143"/>
      <c r="L8" s="143"/>
      <c r="M8" s="143"/>
      <c r="N8" s="143"/>
      <c r="O8" s="143"/>
      <c r="P8" s="225"/>
      <c r="Q8" s="63" t="s">
        <v>248</v>
      </c>
      <c r="R8" s="313" t="s">
        <v>249</v>
      </c>
      <c r="S8" s="313"/>
    </row>
    <row r="9" spans="1:25" ht="14.1" customHeight="1" outlineLevel="1" x14ac:dyDescent="0.3">
      <c r="A9" s="11" t="e">
        <f>+#REF!+1</f>
        <v>#REF!</v>
      </c>
      <c r="B9" s="294" t="s">
        <v>98</v>
      </c>
      <c r="C9" s="120" t="s">
        <v>99</v>
      </c>
      <c r="D9" s="157">
        <v>0</v>
      </c>
      <c r="E9" s="157">
        <v>0</v>
      </c>
      <c r="F9" s="157">
        <v>0</v>
      </c>
      <c r="G9" s="157">
        <v>0</v>
      </c>
      <c r="H9" s="157">
        <v>0</v>
      </c>
      <c r="I9" s="157">
        <v>0</v>
      </c>
      <c r="J9" s="157">
        <v>0</v>
      </c>
      <c r="K9" s="157">
        <v>0</v>
      </c>
      <c r="L9" s="157">
        <v>0</v>
      </c>
      <c r="M9" s="157">
        <v>0</v>
      </c>
      <c r="N9" s="157">
        <v>0</v>
      </c>
      <c r="O9" s="157">
        <v>0</v>
      </c>
      <c r="P9" s="227">
        <v>0.02</v>
      </c>
      <c r="Q9" s="140">
        <v>0.04</v>
      </c>
      <c r="R9" s="300">
        <f>COUNTIF(D9:O10,"1")/(COUNTIF(D9:O10,"1")+COUNTIF(D9:O10,"0"))*Q9</f>
        <v>0.02</v>
      </c>
      <c r="S9" s="301"/>
    </row>
    <row r="10" spans="1:25" ht="14.1" customHeight="1" outlineLevel="1" thickBot="1" x14ac:dyDescent="0.35">
      <c r="A10" s="11" t="e">
        <f>+A9+1</f>
        <v>#REF!</v>
      </c>
      <c r="B10" s="295"/>
      <c r="C10" s="124" t="s">
        <v>100</v>
      </c>
      <c r="D10" s="162">
        <v>1</v>
      </c>
      <c r="E10" s="162">
        <v>1</v>
      </c>
      <c r="F10" s="162">
        <v>1</v>
      </c>
      <c r="G10" s="162">
        <v>1</v>
      </c>
      <c r="H10" s="162">
        <v>1</v>
      </c>
      <c r="I10" s="162">
        <v>1</v>
      </c>
      <c r="J10" s="162">
        <v>1</v>
      </c>
      <c r="K10" s="162">
        <v>1</v>
      </c>
      <c r="L10" s="162">
        <v>1</v>
      </c>
      <c r="M10" s="162">
        <v>1</v>
      </c>
      <c r="N10" s="162">
        <v>1</v>
      </c>
      <c r="O10" s="162">
        <v>1</v>
      </c>
      <c r="P10" s="228">
        <v>0.02</v>
      </c>
      <c r="Q10" s="141"/>
      <c r="R10" s="302"/>
      <c r="S10" s="303"/>
    </row>
    <row r="11" spans="1:25" ht="14.1" customHeight="1" outlineLevel="1" x14ac:dyDescent="0.3">
      <c r="A11" s="11" t="e">
        <f>+#REF!+1</f>
        <v>#REF!</v>
      </c>
      <c r="B11" s="294" t="s">
        <v>251</v>
      </c>
      <c r="C11" s="120" t="s">
        <v>108</v>
      </c>
      <c r="D11" s="157">
        <v>0</v>
      </c>
      <c r="E11" s="157">
        <v>0</v>
      </c>
      <c r="F11" s="157">
        <v>0</v>
      </c>
      <c r="G11" s="157">
        <v>0</v>
      </c>
      <c r="H11" s="157">
        <v>0</v>
      </c>
      <c r="I11" s="157">
        <v>0</v>
      </c>
      <c r="J11" s="157">
        <v>0</v>
      </c>
      <c r="K11" s="157">
        <v>0</v>
      </c>
      <c r="L11" s="157">
        <v>0</v>
      </c>
      <c r="M11" s="157">
        <v>0</v>
      </c>
      <c r="N11" s="157">
        <v>0</v>
      </c>
      <c r="O11" s="157">
        <v>0</v>
      </c>
      <c r="P11" s="237">
        <v>2.3300000000000001E-2</v>
      </c>
      <c r="Q11" s="141"/>
      <c r="R11" s="300">
        <f>COUNTIF(D11:O13,"1")/(COUNTIF(D11:O13,"1")+COUNTIF(D11:O13,"0"))*Q12</f>
        <v>4.6666666666666669E-2</v>
      </c>
      <c r="S11" s="301"/>
    </row>
    <row r="12" spans="1:25" ht="14.1" customHeight="1" outlineLevel="1" x14ac:dyDescent="0.3">
      <c r="A12" s="11" t="e">
        <f>+A11+1</f>
        <v>#REF!</v>
      </c>
      <c r="B12" s="296"/>
      <c r="C12" s="121" t="s">
        <v>109</v>
      </c>
      <c r="D12" s="69">
        <v>1</v>
      </c>
      <c r="E12" s="69">
        <v>1</v>
      </c>
      <c r="F12" s="69">
        <v>1</v>
      </c>
      <c r="G12" s="69">
        <v>1</v>
      </c>
      <c r="H12" s="69">
        <v>1</v>
      </c>
      <c r="I12" s="69">
        <v>1</v>
      </c>
      <c r="J12" s="69">
        <v>1</v>
      </c>
      <c r="K12" s="69">
        <v>1</v>
      </c>
      <c r="L12" s="69">
        <v>1</v>
      </c>
      <c r="M12" s="69">
        <v>1</v>
      </c>
      <c r="N12" s="69">
        <v>1</v>
      </c>
      <c r="O12" s="69">
        <v>1</v>
      </c>
      <c r="P12" s="237">
        <v>2.3300000000000001E-2</v>
      </c>
      <c r="Q12" s="100">
        <v>7.0000000000000007E-2</v>
      </c>
      <c r="R12" s="300"/>
      <c r="S12" s="301"/>
    </row>
    <row r="13" spans="1:25" ht="14.1" customHeight="1" outlineLevel="1" thickBot="1" x14ac:dyDescent="0.35">
      <c r="A13" s="11" t="e">
        <f>+A12+1</f>
        <v>#REF!</v>
      </c>
      <c r="B13" s="295"/>
      <c r="C13" s="124" t="s">
        <v>110</v>
      </c>
      <c r="D13" s="69">
        <v>1</v>
      </c>
      <c r="E13" s="69">
        <v>1</v>
      </c>
      <c r="F13" s="69">
        <v>1</v>
      </c>
      <c r="G13" s="69">
        <v>1</v>
      </c>
      <c r="H13" s="69">
        <v>1</v>
      </c>
      <c r="I13" s="69">
        <v>1</v>
      </c>
      <c r="J13" s="69">
        <v>1</v>
      </c>
      <c r="K13" s="69">
        <v>1</v>
      </c>
      <c r="L13" s="69">
        <v>1</v>
      </c>
      <c r="M13" s="69">
        <v>1</v>
      </c>
      <c r="N13" s="69">
        <v>1</v>
      </c>
      <c r="O13" s="69">
        <v>1</v>
      </c>
      <c r="P13" s="237">
        <v>2.3300000000000001E-2</v>
      </c>
      <c r="Q13" s="150"/>
      <c r="R13" s="302"/>
      <c r="S13" s="303"/>
    </row>
    <row r="14" spans="1:25" ht="14.1" customHeight="1" outlineLevel="1" thickBot="1" x14ac:dyDescent="0.35">
      <c r="A14" s="11" t="e">
        <f>+#REF!+1</f>
        <v>#REF!</v>
      </c>
      <c r="B14" s="83" t="s">
        <v>252</v>
      </c>
      <c r="C14" s="125" t="s">
        <v>117</v>
      </c>
      <c r="D14" s="69">
        <v>1</v>
      </c>
      <c r="E14" s="69">
        <v>1</v>
      </c>
      <c r="F14" s="69">
        <v>1</v>
      </c>
      <c r="G14" s="69">
        <v>1</v>
      </c>
      <c r="H14" s="69">
        <v>1</v>
      </c>
      <c r="I14" s="69">
        <v>1</v>
      </c>
      <c r="J14" s="69">
        <v>1</v>
      </c>
      <c r="K14" s="69">
        <v>1</v>
      </c>
      <c r="L14" s="69">
        <v>1</v>
      </c>
      <c r="M14" s="69">
        <v>1</v>
      </c>
      <c r="N14" s="69">
        <v>1</v>
      </c>
      <c r="O14" s="69">
        <v>1</v>
      </c>
      <c r="P14" s="231">
        <v>0.02</v>
      </c>
      <c r="Q14" s="100">
        <v>0.02</v>
      </c>
      <c r="R14" s="338">
        <f>COUNTIF(D14:O14,"1")/(COUNTIF(D14:O14,"1")+COUNTIF(D14:O14,"0"))*Q14</f>
        <v>0.02</v>
      </c>
      <c r="S14" s="339"/>
    </row>
    <row r="15" spans="1:25" ht="14.1" customHeight="1" outlineLevel="1" thickBot="1" x14ac:dyDescent="0.35">
      <c r="A15" s="11"/>
      <c r="B15" s="83" t="s">
        <v>119</v>
      </c>
      <c r="C15" s="125" t="s">
        <v>120</v>
      </c>
      <c r="D15" s="69">
        <v>1</v>
      </c>
      <c r="E15" s="69">
        <v>1</v>
      </c>
      <c r="F15" s="69">
        <v>1</v>
      </c>
      <c r="G15" s="69">
        <v>1</v>
      </c>
      <c r="H15" s="69">
        <v>1</v>
      </c>
      <c r="I15" s="69">
        <v>1</v>
      </c>
      <c r="J15" s="69">
        <v>1</v>
      </c>
      <c r="K15" s="69">
        <v>1</v>
      </c>
      <c r="L15" s="69">
        <v>1</v>
      </c>
      <c r="M15" s="69">
        <v>1</v>
      </c>
      <c r="N15" s="69">
        <v>1</v>
      </c>
      <c r="O15" s="69">
        <v>1</v>
      </c>
      <c r="P15" s="231">
        <v>0.02</v>
      </c>
      <c r="Q15" s="66">
        <v>0.02</v>
      </c>
      <c r="R15" s="338">
        <f>COUNTIF(D15:O15,"1")/(COUNTIF(D15:O15,"1")+COUNTIF(D15:O15,"0"))*Q15</f>
        <v>0.02</v>
      </c>
      <c r="S15" s="339"/>
    </row>
    <row r="16" spans="1:25" s="8" customFormat="1" ht="14.1" customHeight="1" outlineLevel="1" thickBot="1" x14ac:dyDescent="0.35">
      <c r="A16" s="11" t="e">
        <f>+#REF!+1</f>
        <v>#REF!</v>
      </c>
      <c r="B16" s="294" t="s">
        <v>123</v>
      </c>
      <c r="C16" s="120" t="s">
        <v>124</v>
      </c>
      <c r="D16" s="157">
        <v>0</v>
      </c>
      <c r="E16" s="157">
        <v>0</v>
      </c>
      <c r="F16" s="157">
        <v>0</v>
      </c>
      <c r="G16" s="157">
        <v>0</v>
      </c>
      <c r="H16" s="157">
        <v>1</v>
      </c>
      <c r="I16" s="157">
        <v>1</v>
      </c>
      <c r="J16" s="157">
        <v>1</v>
      </c>
      <c r="K16" s="157">
        <v>1</v>
      </c>
      <c r="L16" s="157">
        <v>1</v>
      </c>
      <c r="M16" s="157"/>
      <c r="N16" s="157"/>
      <c r="O16" s="158"/>
      <c r="P16" s="227">
        <v>0.01</v>
      </c>
      <c r="R16" s="310">
        <f>COUNTIF(D16:O25,"1")/(COUNTIF(D16:O25,"1")+COUNTIF(D16:O25,"0"))*Q20</f>
        <v>7.7777777777777779E-2</v>
      </c>
      <c r="S16" s="305"/>
    </row>
    <row r="17" spans="1:22" s="8" customFormat="1" ht="14.4" outlineLevel="1" thickBot="1" x14ac:dyDescent="0.35">
      <c r="A17" s="11" t="e">
        <f t="shared" ref="A17:A22" si="0">+A16+1</f>
        <v>#REF!</v>
      </c>
      <c r="B17" s="296"/>
      <c r="C17" s="121" t="s">
        <v>125</v>
      </c>
      <c r="D17" s="69">
        <v>1</v>
      </c>
      <c r="E17" s="69">
        <v>1</v>
      </c>
      <c r="F17" s="69">
        <v>1</v>
      </c>
      <c r="G17" s="69">
        <v>1</v>
      </c>
      <c r="H17" s="69">
        <v>1</v>
      </c>
      <c r="I17" s="69">
        <v>1</v>
      </c>
      <c r="J17" s="69">
        <v>1</v>
      </c>
      <c r="K17" s="69">
        <v>1</v>
      </c>
      <c r="L17" s="69">
        <v>1</v>
      </c>
      <c r="M17" s="69"/>
      <c r="N17" s="69"/>
      <c r="O17" s="159"/>
      <c r="P17" s="227">
        <v>0.01</v>
      </c>
      <c r="Q17" s="150"/>
      <c r="R17" s="311"/>
      <c r="S17" s="307"/>
    </row>
    <row r="18" spans="1:22" s="8" customFormat="1" ht="14.1" customHeight="1" outlineLevel="1" thickBot="1" x14ac:dyDescent="0.35">
      <c r="A18" s="11" t="e">
        <f t="shared" si="0"/>
        <v>#REF!</v>
      </c>
      <c r="B18" s="296"/>
      <c r="C18" s="121" t="s">
        <v>126</v>
      </c>
      <c r="D18" s="69">
        <v>0</v>
      </c>
      <c r="E18" s="69">
        <v>0</v>
      </c>
      <c r="F18" s="69">
        <v>0</v>
      </c>
      <c r="G18" s="69">
        <v>0</v>
      </c>
      <c r="H18" s="69">
        <v>1</v>
      </c>
      <c r="I18" s="69">
        <v>1</v>
      </c>
      <c r="J18" s="69">
        <v>1</v>
      </c>
      <c r="K18" s="69">
        <v>1</v>
      </c>
      <c r="L18" s="69">
        <v>1</v>
      </c>
      <c r="M18" s="69"/>
      <c r="N18" s="69"/>
      <c r="O18" s="159"/>
      <c r="P18" s="227">
        <v>0.01</v>
      </c>
      <c r="R18" s="311"/>
      <c r="S18" s="307"/>
    </row>
    <row r="19" spans="1:22" s="8" customFormat="1" ht="14.1" customHeight="1" outlineLevel="1" thickBot="1" x14ac:dyDescent="0.35">
      <c r="A19" s="11" t="e">
        <f t="shared" si="0"/>
        <v>#REF!</v>
      </c>
      <c r="B19" s="296"/>
      <c r="C19" s="121" t="s">
        <v>127</v>
      </c>
      <c r="D19" s="69"/>
      <c r="E19" s="69"/>
      <c r="F19" s="69"/>
      <c r="G19" s="69"/>
      <c r="H19" s="69"/>
      <c r="I19" s="69"/>
      <c r="J19" s="69"/>
      <c r="K19" s="69"/>
      <c r="L19" s="69"/>
      <c r="M19" s="69"/>
      <c r="N19" s="69"/>
      <c r="O19" s="159"/>
      <c r="P19" s="227">
        <v>0.01</v>
      </c>
      <c r="Q19" s="32"/>
      <c r="R19" s="311"/>
      <c r="S19" s="307"/>
    </row>
    <row r="20" spans="1:22" s="8" customFormat="1" ht="14.1" customHeight="1" outlineLevel="1" thickBot="1" x14ac:dyDescent="0.35">
      <c r="A20" s="11" t="e">
        <f t="shared" si="0"/>
        <v>#REF!</v>
      </c>
      <c r="B20" s="296"/>
      <c r="C20" s="121" t="s">
        <v>128</v>
      </c>
      <c r="D20" s="69"/>
      <c r="E20" s="69"/>
      <c r="F20" s="69"/>
      <c r="G20" s="69"/>
      <c r="H20" s="69"/>
      <c r="I20" s="69"/>
      <c r="J20" s="69"/>
      <c r="K20" s="69"/>
      <c r="L20" s="69"/>
      <c r="M20" s="69"/>
      <c r="N20" s="69"/>
      <c r="O20" s="159"/>
      <c r="P20" s="227">
        <v>0.01</v>
      </c>
      <c r="Q20" s="65">
        <v>0.1</v>
      </c>
      <c r="R20" s="311"/>
      <c r="S20" s="307"/>
    </row>
    <row r="21" spans="1:22" s="8" customFormat="1" ht="14.1" customHeight="1" outlineLevel="1" thickBot="1" x14ac:dyDescent="0.35">
      <c r="A21" s="11" t="e">
        <f t="shared" si="0"/>
        <v>#REF!</v>
      </c>
      <c r="B21" s="296"/>
      <c r="C21" s="121" t="s">
        <v>129</v>
      </c>
      <c r="D21" s="69"/>
      <c r="E21" s="69"/>
      <c r="F21" s="69"/>
      <c r="G21" s="69"/>
      <c r="H21" s="69"/>
      <c r="I21" s="69"/>
      <c r="J21" s="69"/>
      <c r="K21" s="69"/>
      <c r="L21" s="69"/>
      <c r="M21" s="69"/>
      <c r="N21" s="69"/>
      <c r="O21" s="159"/>
      <c r="P21" s="227">
        <v>0.01</v>
      </c>
      <c r="Q21" s="32"/>
      <c r="R21" s="311"/>
      <c r="S21" s="307"/>
    </row>
    <row r="22" spans="1:22" s="8" customFormat="1" ht="14.1" customHeight="1" outlineLevel="1" thickBot="1" x14ac:dyDescent="0.35">
      <c r="A22" s="11" t="e">
        <f t="shared" si="0"/>
        <v>#REF!</v>
      </c>
      <c r="B22" s="296"/>
      <c r="C22" s="121" t="s">
        <v>130</v>
      </c>
      <c r="D22" s="69"/>
      <c r="E22" s="69"/>
      <c r="F22" s="69"/>
      <c r="G22" s="69"/>
      <c r="H22" s="69"/>
      <c r="I22" s="69"/>
      <c r="J22" s="69"/>
      <c r="K22" s="69"/>
      <c r="L22" s="69"/>
      <c r="M22" s="69"/>
      <c r="N22" s="69"/>
      <c r="O22" s="159"/>
      <c r="P22" s="227">
        <v>0.01</v>
      </c>
      <c r="Q22" s="32"/>
      <c r="R22" s="311"/>
      <c r="S22" s="307"/>
    </row>
    <row r="23" spans="1:22" s="8" customFormat="1" ht="14.1" customHeight="1" outlineLevel="1" thickBot="1" x14ac:dyDescent="0.35">
      <c r="A23" s="21"/>
      <c r="B23" s="296"/>
      <c r="C23" s="121" t="s">
        <v>136</v>
      </c>
      <c r="D23" s="69"/>
      <c r="E23" s="69"/>
      <c r="F23" s="69"/>
      <c r="G23" s="69"/>
      <c r="H23" s="69"/>
      <c r="I23" s="69"/>
      <c r="J23" s="69"/>
      <c r="K23" s="69"/>
      <c r="L23" s="69"/>
      <c r="M23" s="69"/>
      <c r="N23" s="69"/>
      <c r="O23" s="159"/>
      <c r="P23" s="227">
        <v>0.01</v>
      </c>
      <c r="Q23" s="32"/>
      <c r="R23" s="311"/>
      <c r="S23" s="307"/>
    </row>
    <row r="24" spans="1:22" s="8" customFormat="1" ht="14.1" customHeight="1" outlineLevel="1" thickBot="1" x14ac:dyDescent="0.35">
      <c r="A24" s="11"/>
      <c r="B24" s="296"/>
      <c r="C24" s="173" t="s">
        <v>138</v>
      </c>
      <c r="D24" s="69">
        <v>1</v>
      </c>
      <c r="E24" s="69">
        <v>1</v>
      </c>
      <c r="F24" s="69">
        <v>1</v>
      </c>
      <c r="G24" s="69">
        <v>1</v>
      </c>
      <c r="H24" s="69">
        <v>1</v>
      </c>
      <c r="I24" s="69">
        <v>1</v>
      </c>
      <c r="J24" s="69">
        <v>1</v>
      </c>
      <c r="K24" s="69">
        <v>1</v>
      </c>
      <c r="L24" s="69">
        <v>1</v>
      </c>
      <c r="M24" s="69"/>
      <c r="N24" s="69"/>
      <c r="O24" s="159"/>
      <c r="P24" s="227">
        <v>0.01</v>
      </c>
      <c r="Q24" s="32"/>
      <c r="R24" s="311"/>
      <c r="S24" s="307"/>
    </row>
    <row r="25" spans="1:22" s="8" customFormat="1" ht="14.1" customHeight="1" outlineLevel="1" thickBot="1" x14ac:dyDescent="0.35">
      <c r="A25" s="11">
        <f>+A24+1</f>
        <v>1</v>
      </c>
      <c r="B25" s="295"/>
      <c r="C25" s="200" t="s">
        <v>139</v>
      </c>
      <c r="D25" s="170"/>
      <c r="E25" s="170"/>
      <c r="F25" s="170"/>
      <c r="G25" s="170"/>
      <c r="H25" s="170"/>
      <c r="I25" s="170"/>
      <c r="J25" s="170"/>
      <c r="K25" s="170"/>
      <c r="L25" s="170"/>
      <c r="M25" s="170"/>
      <c r="N25" s="170"/>
      <c r="O25" s="174"/>
      <c r="P25" s="227">
        <v>0.01</v>
      </c>
      <c r="Q25" s="32"/>
      <c r="R25" s="311"/>
      <c r="S25" s="307"/>
    </row>
    <row r="26" spans="1:22" s="8" customFormat="1" ht="14.1" customHeight="1" outlineLevel="1" x14ac:dyDescent="0.3">
      <c r="A26" s="11" t="e">
        <f>+#REF!+1</f>
        <v>#REF!</v>
      </c>
      <c r="B26" s="294" t="s">
        <v>169</v>
      </c>
      <c r="C26" s="120" t="s">
        <v>170</v>
      </c>
      <c r="D26" s="165">
        <v>1</v>
      </c>
      <c r="E26" s="157">
        <v>1</v>
      </c>
      <c r="F26" s="157">
        <v>1</v>
      </c>
      <c r="G26" s="157"/>
      <c r="H26" s="157"/>
      <c r="I26" s="157"/>
      <c r="J26" s="157"/>
      <c r="K26" s="157"/>
      <c r="L26" s="157">
        <v>1</v>
      </c>
      <c r="M26" s="157">
        <v>1</v>
      </c>
      <c r="N26" s="157">
        <v>1</v>
      </c>
      <c r="O26" s="158">
        <v>1</v>
      </c>
      <c r="P26" s="238">
        <v>1.4E-2</v>
      </c>
      <c r="Q26" s="65">
        <v>7.0000000000000007E-2</v>
      </c>
      <c r="R26" s="304">
        <f>COUNTIF(D26:O30,"1")/(COUNTIF(D26:O30,"1")+COUNTIF(D26:O30,"0"))*Q26</f>
        <v>7.0000000000000007E-2</v>
      </c>
      <c r="S26" s="305"/>
    </row>
    <row r="27" spans="1:22" s="8" customFormat="1" ht="14.1" customHeight="1" outlineLevel="1" x14ac:dyDescent="0.3">
      <c r="A27" s="11" t="e">
        <f>+A26+1</f>
        <v>#REF!</v>
      </c>
      <c r="B27" s="296"/>
      <c r="C27" s="121" t="s">
        <v>171</v>
      </c>
      <c r="D27" s="40">
        <v>1</v>
      </c>
      <c r="E27" s="69">
        <v>1</v>
      </c>
      <c r="F27" s="69">
        <v>1</v>
      </c>
      <c r="G27" s="69"/>
      <c r="H27" s="69"/>
      <c r="I27" s="69"/>
      <c r="J27" s="69"/>
      <c r="K27" s="69"/>
      <c r="L27" s="69">
        <v>1</v>
      </c>
      <c r="M27" s="69">
        <v>1</v>
      </c>
      <c r="N27" s="69">
        <v>1</v>
      </c>
      <c r="O27" s="159">
        <v>1</v>
      </c>
      <c r="P27" s="238">
        <v>1.4E-2</v>
      </c>
      <c r="Q27" s="62"/>
      <c r="R27" s="306"/>
      <c r="S27" s="307"/>
    </row>
    <row r="28" spans="1:22" s="8" customFormat="1" ht="14.1" customHeight="1" outlineLevel="1" x14ac:dyDescent="0.3">
      <c r="A28" s="11" t="e">
        <f>+A27+1</f>
        <v>#REF!</v>
      </c>
      <c r="B28" s="296"/>
      <c r="C28" s="121" t="s">
        <v>172</v>
      </c>
      <c r="D28" s="40">
        <v>1</v>
      </c>
      <c r="E28" s="69">
        <v>1</v>
      </c>
      <c r="F28" s="69">
        <v>1</v>
      </c>
      <c r="G28" s="69"/>
      <c r="H28" s="69"/>
      <c r="I28" s="69"/>
      <c r="J28" s="69"/>
      <c r="K28" s="69"/>
      <c r="L28" s="69">
        <v>1</v>
      </c>
      <c r="M28" s="69">
        <v>1</v>
      </c>
      <c r="N28" s="69">
        <v>1</v>
      </c>
      <c r="O28" s="159">
        <v>1</v>
      </c>
      <c r="P28" s="238">
        <v>1.4E-2</v>
      </c>
      <c r="Q28" s="62"/>
      <c r="R28" s="306"/>
      <c r="S28" s="307"/>
      <c r="V28" s="57"/>
    </row>
    <row r="29" spans="1:22" s="8" customFormat="1" ht="14.1" customHeight="1" outlineLevel="1" x14ac:dyDescent="0.3">
      <c r="A29" s="11" t="e">
        <f>+A28+1</f>
        <v>#REF!</v>
      </c>
      <c r="B29" s="296"/>
      <c r="C29" s="121" t="s">
        <v>173</v>
      </c>
      <c r="D29" s="69"/>
      <c r="E29" s="69"/>
      <c r="F29" s="69"/>
      <c r="G29" s="69"/>
      <c r="H29" s="69"/>
      <c r="I29" s="69"/>
      <c r="J29" s="69"/>
      <c r="K29" s="69"/>
      <c r="L29" s="69"/>
      <c r="M29" s="69"/>
      <c r="N29" s="69"/>
      <c r="O29" s="159"/>
      <c r="P29" s="238">
        <v>1.4E-2</v>
      </c>
      <c r="Q29" s="62"/>
      <c r="R29" s="306"/>
      <c r="S29" s="307"/>
    </row>
    <row r="30" spans="1:22" s="8" customFormat="1" ht="14.1" customHeight="1" outlineLevel="1" thickBot="1" x14ac:dyDescent="0.35">
      <c r="A30" s="11"/>
      <c r="B30" s="295"/>
      <c r="C30" s="124" t="s">
        <v>176</v>
      </c>
      <c r="D30" s="170"/>
      <c r="E30" s="162"/>
      <c r="F30" s="162"/>
      <c r="G30" s="162"/>
      <c r="H30" s="162"/>
      <c r="I30" s="162"/>
      <c r="J30" s="162"/>
      <c r="K30" s="162"/>
      <c r="L30" s="162"/>
      <c r="M30" s="162"/>
      <c r="N30" s="162"/>
      <c r="O30" s="163"/>
      <c r="P30" s="238">
        <v>1.4E-2</v>
      </c>
      <c r="Q30" s="62"/>
      <c r="R30" s="308"/>
      <c r="S30" s="309"/>
    </row>
    <row r="31" spans="1:22" s="8" customFormat="1" ht="14.1" customHeight="1" outlineLevel="1" x14ac:dyDescent="0.3">
      <c r="A31" s="11" t="e">
        <f>+#REF!+1</f>
        <v>#REF!</v>
      </c>
      <c r="B31" s="294" t="s">
        <v>177</v>
      </c>
      <c r="C31" s="120" t="s">
        <v>178</v>
      </c>
      <c r="D31" s="165"/>
      <c r="E31" s="157"/>
      <c r="F31" s="157"/>
      <c r="G31" s="157"/>
      <c r="H31" s="157"/>
      <c r="I31" s="157"/>
      <c r="J31" s="157"/>
      <c r="K31" s="157"/>
      <c r="L31" s="157"/>
      <c r="M31" s="157"/>
      <c r="N31" s="157"/>
      <c r="O31" s="158"/>
      <c r="P31" s="238">
        <v>6.6600000000000001E-3</v>
      </c>
      <c r="Q31" s="65">
        <v>0.02</v>
      </c>
      <c r="R31" s="304">
        <f>COUNTIF(D31:O33,"1")/(COUNTIF(D31:O33,"1")+COUNTIF(D31:O33,"0"))*Q31</f>
        <v>1.7777777777777778E-2</v>
      </c>
      <c r="S31" s="305"/>
      <c r="V31" s="57"/>
    </row>
    <row r="32" spans="1:22" s="8" customFormat="1" ht="14.1" customHeight="1" outlineLevel="1" x14ac:dyDescent="0.3">
      <c r="A32" s="11" t="e">
        <f>+A31+1</f>
        <v>#REF!</v>
      </c>
      <c r="B32" s="296"/>
      <c r="C32" s="121" t="s">
        <v>179</v>
      </c>
      <c r="D32" s="40"/>
      <c r="E32" s="69"/>
      <c r="F32" s="69"/>
      <c r="G32" s="69"/>
      <c r="H32" s="69"/>
      <c r="I32" s="69"/>
      <c r="J32" s="69"/>
      <c r="K32" s="69"/>
      <c r="L32" s="69"/>
      <c r="M32" s="69"/>
      <c r="N32" s="69"/>
      <c r="O32" s="159"/>
      <c r="P32" s="238">
        <v>6.6600000000000001E-3</v>
      </c>
      <c r="R32" s="306"/>
      <c r="S32" s="307"/>
    </row>
    <row r="33" spans="1:22" s="8" customFormat="1" ht="14.1" customHeight="1" outlineLevel="1" thickBot="1" x14ac:dyDescent="0.35">
      <c r="A33" s="11" t="e">
        <f>+A32+1</f>
        <v>#REF!</v>
      </c>
      <c r="B33" s="295"/>
      <c r="C33" s="124" t="s">
        <v>180</v>
      </c>
      <c r="D33" s="170">
        <v>1</v>
      </c>
      <c r="E33" s="162">
        <v>1</v>
      </c>
      <c r="F33" s="162">
        <v>1</v>
      </c>
      <c r="G33" s="162">
        <v>1</v>
      </c>
      <c r="H33" s="162">
        <v>1</v>
      </c>
      <c r="I33" s="162">
        <v>1</v>
      </c>
      <c r="J33" s="162">
        <v>1</v>
      </c>
      <c r="K33" s="162">
        <v>0</v>
      </c>
      <c r="L33" s="162">
        <v>1</v>
      </c>
      <c r="M33" s="162"/>
      <c r="N33" s="162"/>
      <c r="O33" s="163"/>
      <c r="P33" s="238">
        <v>6.6600000000000001E-3</v>
      </c>
      <c r="Q33" s="32"/>
      <c r="R33" s="308"/>
      <c r="S33" s="309"/>
    </row>
    <row r="34" spans="1:22" s="8" customFormat="1" ht="14.1" customHeight="1" outlineLevel="1" thickBot="1" x14ac:dyDescent="0.35">
      <c r="A34" s="11" t="e">
        <f>+#REF!+1</f>
        <v>#REF!</v>
      </c>
      <c r="B34" s="294" t="s">
        <v>181</v>
      </c>
      <c r="C34" s="120" t="s">
        <v>182</v>
      </c>
      <c r="D34" s="165">
        <v>1</v>
      </c>
      <c r="E34" s="157">
        <v>1</v>
      </c>
      <c r="F34" s="157">
        <v>1</v>
      </c>
      <c r="G34" s="157">
        <v>1</v>
      </c>
      <c r="H34" s="157">
        <v>1</v>
      </c>
      <c r="I34" s="157"/>
      <c r="J34" s="157">
        <v>1</v>
      </c>
      <c r="K34" s="157">
        <v>0</v>
      </c>
      <c r="L34" s="157">
        <v>1</v>
      </c>
      <c r="M34" s="157"/>
      <c r="N34" s="157"/>
      <c r="O34" s="158"/>
      <c r="P34" s="236">
        <v>0.01</v>
      </c>
      <c r="Q34" s="65">
        <v>0.05</v>
      </c>
      <c r="R34" s="310">
        <f>COUNTIF(D34:O38,"1")/(COUNTIF(D34:O38,"1")+COUNTIF(D34:O38,"0"))*Q34</f>
        <v>4.7142857142857146E-2</v>
      </c>
      <c r="S34" s="310"/>
    </row>
    <row r="35" spans="1:22" ht="14.1" customHeight="1" outlineLevel="1" thickBot="1" x14ac:dyDescent="0.35">
      <c r="A35" s="11" t="e">
        <f>+A34+1</f>
        <v>#REF!</v>
      </c>
      <c r="B35" s="296"/>
      <c r="C35" s="121" t="s">
        <v>183</v>
      </c>
      <c r="D35" s="40">
        <v>1</v>
      </c>
      <c r="E35" s="69">
        <v>1</v>
      </c>
      <c r="F35" s="69">
        <v>1</v>
      </c>
      <c r="G35" s="69">
        <v>1</v>
      </c>
      <c r="H35" s="69">
        <v>1</v>
      </c>
      <c r="I35" s="69">
        <v>1</v>
      </c>
      <c r="J35" s="69">
        <v>1</v>
      </c>
      <c r="K35" s="69">
        <v>1</v>
      </c>
      <c r="L35" s="69">
        <v>1</v>
      </c>
      <c r="M35" s="69"/>
      <c r="N35" s="69"/>
      <c r="O35" s="159"/>
      <c r="P35" s="236">
        <v>0.01</v>
      </c>
      <c r="Q35" s="32"/>
      <c r="R35" s="311"/>
      <c r="S35" s="311"/>
    </row>
    <row r="36" spans="1:22" ht="14.1" customHeight="1" outlineLevel="1" thickBot="1" x14ac:dyDescent="0.35">
      <c r="A36" s="11" t="e">
        <f>+A35+1</f>
        <v>#REF!</v>
      </c>
      <c r="B36" s="296"/>
      <c r="C36" s="121" t="s">
        <v>184</v>
      </c>
      <c r="D36" s="40">
        <v>1</v>
      </c>
      <c r="E36" s="69">
        <v>1</v>
      </c>
      <c r="F36" s="69">
        <v>1</v>
      </c>
      <c r="G36" s="69">
        <v>1</v>
      </c>
      <c r="H36" s="69">
        <v>1</v>
      </c>
      <c r="I36" s="69">
        <v>1</v>
      </c>
      <c r="J36" s="69">
        <v>1</v>
      </c>
      <c r="K36" s="69">
        <v>1</v>
      </c>
      <c r="L36" s="69">
        <v>1</v>
      </c>
      <c r="M36" s="69"/>
      <c r="N36" s="69"/>
      <c r="O36" s="159"/>
      <c r="P36" s="236">
        <v>0.01</v>
      </c>
      <c r="Q36" s="32"/>
      <c r="R36" s="311"/>
      <c r="S36" s="311"/>
      <c r="V36" s="57"/>
    </row>
    <row r="37" spans="1:22" ht="14.25" customHeight="1" outlineLevel="1" x14ac:dyDescent="0.3">
      <c r="A37" s="11" t="e">
        <f>+A36+1</f>
        <v>#REF!</v>
      </c>
      <c r="B37" s="296"/>
      <c r="C37" s="121" t="s">
        <v>185</v>
      </c>
      <c r="D37" s="9"/>
      <c r="E37" s="9"/>
      <c r="F37" s="9"/>
      <c r="G37" s="9"/>
      <c r="H37" s="9"/>
      <c r="I37" s="9"/>
      <c r="J37" s="9"/>
      <c r="K37" s="9"/>
      <c r="L37" s="9"/>
      <c r="M37" s="9"/>
      <c r="N37" s="9"/>
      <c r="O37" s="216"/>
      <c r="P37" s="236">
        <v>0.01</v>
      </c>
      <c r="Q37" s="32"/>
      <c r="R37" s="311"/>
      <c r="S37" s="311"/>
    </row>
    <row r="38" spans="1:22" ht="14.1" customHeight="1" outlineLevel="1" thickBot="1" x14ac:dyDescent="0.35">
      <c r="A38" s="11"/>
      <c r="B38" s="295"/>
      <c r="C38" s="124" t="s">
        <v>253</v>
      </c>
      <c r="D38" s="170">
        <v>1</v>
      </c>
      <c r="E38" s="162">
        <v>1</v>
      </c>
      <c r="F38" s="162">
        <v>1</v>
      </c>
      <c r="G38" s="162">
        <v>1</v>
      </c>
      <c r="H38" s="162">
        <v>1</v>
      </c>
      <c r="I38" s="162">
        <v>1</v>
      </c>
      <c r="J38" s="162">
        <v>1</v>
      </c>
      <c r="K38" s="162">
        <v>0</v>
      </c>
      <c r="L38" s="162">
        <v>1</v>
      </c>
      <c r="M38" s="162"/>
      <c r="N38" s="162"/>
      <c r="O38" s="163"/>
      <c r="P38" s="226">
        <v>0.01</v>
      </c>
      <c r="R38" s="312"/>
      <c r="S38" s="312"/>
    </row>
    <row r="39" spans="1:22" s="8" customFormat="1" ht="14.1" customHeight="1" outlineLevel="1" thickBot="1" x14ac:dyDescent="0.35">
      <c r="A39" s="11" t="e">
        <f>+#REF!+1</f>
        <v>#REF!</v>
      </c>
      <c r="B39" s="294" t="s">
        <v>194</v>
      </c>
      <c r="C39" s="120" t="s">
        <v>195</v>
      </c>
      <c r="D39" s="165">
        <v>1</v>
      </c>
      <c r="E39" s="165">
        <v>1</v>
      </c>
      <c r="F39" s="165">
        <v>1</v>
      </c>
      <c r="G39" s="165">
        <v>1</v>
      </c>
      <c r="H39" s="157">
        <v>1</v>
      </c>
      <c r="I39" s="157">
        <v>1</v>
      </c>
      <c r="J39" s="157">
        <v>1</v>
      </c>
      <c r="K39" s="157">
        <v>1</v>
      </c>
      <c r="L39" s="157">
        <v>1</v>
      </c>
      <c r="M39" s="157"/>
      <c r="N39" s="157"/>
      <c r="O39" s="158"/>
      <c r="P39" s="240">
        <v>8.7500000000000008E-3</v>
      </c>
      <c r="Q39" s="32"/>
      <c r="R39" s="304">
        <f>COUNTIF(D39:O46,"1")/(COUNTIF(D39:O46,"1")+COUNTIF(D39:O46,"0"))*Q40</f>
        <v>2.9814814814814818E-2</v>
      </c>
      <c r="S39" s="305"/>
    </row>
    <row r="40" spans="1:22" s="8" customFormat="1" ht="14.1" customHeight="1" outlineLevel="1" thickBot="1" x14ac:dyDescent="0.35">
      <c r="A40" s="11" t="e">
        <f t="shared" ref="A40:A46" si="1">+A39+1</f>
        <v>#REF!</v>
      </c>
      <c r="B40" s="296"/>
      <c r="C40" s="121" t="s">
        <v>196</v>
      </c>
      <c r="D40" s="40">
        <v>0</v>
      </c>
      <c r="E40" s="40">
        <v>0</v>
      </c>
      <c r="F40" s="40">
        <v>0</v>
      </c>
      <c r="G40" s="40">
        <v>0</v>
      </c>
      <c r="H40" s="69">
        <v>0</v>
      </c>
      <c r="I40" s="69">
        <v>0</v>
      </c>
      <c r="J40" s="69">
        <v>0</v>
      </c>
      <c r="K40" s="69">
        <v>1</v>
      </c>
      <c r="L40" s="69">
        <v>1</v>
      </c>
      <c r="M40" s="69"/>
      <c r="N40" s="69"/>
      <c r="O40" s="159"/>
      <c r="P40" s="240">
        <v>8.7500000000000008E-3</v>
      </c>
      <c r="Q40" s="65">
        <v>7.0000000000000007E-2</v>
      </c>
      <c r="R40" s="306"/>
      <c r="S40" s="307"/>
    </row>
    <row r="41" spans="1:22" s="8" customFormat="1" ht="30" customHeight="1" outlineLevel="1" thickBot="1" x14ac:dyDescent="0.35">
      <c r="A41" s="11" t="e">
        <f t="shared" si="1"/>
        <v>#REF!</v>
      </c>
      <c r="B41" s="296"/>
      <c r="C41" s="122" t="s">
        <v>197</v>
      </c>
      <c r="D41" s="40">
        <v>0</v>
      </c>
      <c r="E41" s="40">
        <v>0</v>
      </c>
      <c r="F41" s="40">
        <v>0</v>
      </c>
      <c r="G41" s="40">
        <v>0</v>
      </c>
      <c r="H41" s="40">
        <v>0</v>
      </c>
      <c r="I41" s="69">
        <v>0</v>
      </c>
      <c r="J41" s="69">
        <v>0</v>
      </c>
      <c r="K41" s="69">
        <v>0</v>
      </c>
      <c r="L41" s="69">
        <v>1</v>
      </c>
      <c r="M41" s="69"/>
      <c r="N41" s="69"/>
      <c r="O41" s="159"/>
      <c r="P41" s="240">
        <v>8.7500000000000008E-3</v>
      </c>
      <c r="Q41" s="32"/>
      <c r="R41" s="306"/>
      <c r="S41" s="307"/>
    </row>
    <row r="42" spans="1:22" s="8" customFormat="1" ht="27.75" customHeight="1" outlineLevel="1" thickBot="1" x14ac:dyDescent="0.35">
      <c r="A42" s="11" t="e">
        <f t="shared" si="1"/>
        <v>#REF!</v>
      </c>
      <c r="B42" s="296"/>
      <c r="C42" s="122" t="s">
        <v>198</v>
      </c>
      <c r="D42" s="40">
        <v>0</v>
      </c>
      <c r="E42" s="40">
        <v>0</v>
      </c>
      <c r="F42" s="69">
        <v>0</v>
      </c>
      <c r="G42" s="69">
        <v>0</v>
      </c>
      <c r="H42" s="69">
        <v>0</v>
      </c>
      <c r="I42" s="69">
        <v>0</v>
      </c>
      <c r="J42" s="69">
        <v>0</v>
      </c>
      <c r="K42" s="69">
        <v>0</v>
      </c>
      <c r="L42" s="69">
        <v>1</v>
      </c>
      <c r="M42" s="69"/>
      <c r="N42" s="69"/>
      <c r="O42" s="159"/>
      <c r="P42" s="240">
        <v>8.7500000000000008E-3</v>
      </c>
      <c r="R42" s="306"/>
      <c r="S42" s="307"/>
      <c r="V42" s="57"/>
    </row>
    <row r="43" spans="1:22" s="8" customFormat="1" ht="30" customHeight="1" outlineLevel="1" thickBot="1" x14ac:dyDescent="0.35">
      <c r="A43" s="11" t="e">
        <f t="shared" si="1"/>
        <v>#REF!</v>
      </c>
      <c r="B43" s="296"/>
      <c r="C43" s="122" t="s">
        <v>199</v>
      </c>
      <c r="D43" s="40">
        <v>1</v>
      </c>
      <c r="E43" s="40">
        <v>1</v>
      </c>
      <c r="F43" s="69">
        <v>1</v>
      </c>
      <c r="G43" s="69">
        <v>1</v>
      </c>
      <c r="H43" s="69">
        <v>1</v>
      </c>
      <c r="I43" s="69">
        <v>1</v>
      </c>
      <c r="J43" s="69">
        <v>1</v>
      </c>
      <c r="K43" s="69">
        <v>1</v>
      </c>
      <c r="L43" s="69">
        <v>1</v>
      </c>
      <c r="M43" s="69"/>
      <c r="N43" s="69"/>
      <c r="O43" s="159"/>
      <c r="P43" s="240">
        <v>8.7500000000000008E-3</v>
      </c>
      <c r="Q43" s="32"/>
      <c r="R43" s="306"/>
      <c r="S43" s="307"/>
    </row>
    <row r="44" spans="1:22" s="8" customFormat="1" ht="14.1" customHeight="1" outlineLevel="1" thickBot="1" x14ac:dyDescent="0.35">
      <c r="A44" s="11" t="e">
        <f t="shared" si="1"/>
        <v>#REF!</v>
      </c>
      <c r="B44" s="296"/>
      <c r="C44" s="121" t="s">
        <v>200</v>
      </c>
      <c r="D44" s="40"/>
      <c r="E44" s="40"/>
      <c r="F44" s="69"/>
      <c r="G44" s="69"/>
      <c r="H44" s="69"/>
      <c r="I44" s="69"/>
      <c r="J44" s="69"/>
      <c r="K44" s="69"/>
      <c r="L44" s="69"/>
      <c r="M44" s="69"/>
      <c r="N44" s="69"/>
      <c r="O44" s="159"/>
      <c r="P44" s="240">
        <v>8.7500000000000008E-3</v>
      </c>
      <c r="Q44" s="32"/>
      <c r="R44" s="306"/>
      <c r="S44" s="307"/>
    </row>
    <row r="45" spans="1:22" s="8" customFormat="1" ht="14.1" customHeight="1" outlineLevel="1" thickBot="1" x14ac:dyDescent="0.35">
      <c r="A45" s="11" t="e">
        <f t="shared" si="1"/>
        <v>#REF!</v>
      </c>
      <c r="B45" s="296"/>
      <c r="C45" s="121" t="s">
        <v>201</v>
      </c>
      <c r="D45" s="40">
        <v>0</v>
      </c>
      <c r="E45" s="40">
        <v>0</v>
      </c>
      <c r="F45" s="40">
        <v>0</v>
      </c>
      <c r="G45" s="40">
        <v>0</v>
      </c>
      <c r="H45" s="40">
        <v>0</v>
      </c>
      <c r="I45" s="40">
        <v>0</v>
      </c>
      <c r="J45" s="40">
        <v>0</v>
      </c>
      <c r="K45" s="69">
        <v>0</v>
      </c>
      <c r="L45" s="69">
        <v>1</v>
      </c>
      <c r="M45" s="69"/>
      <c r="N45" s="69"/>
      <c r="O45" s="159"/>
      <c r="P45" s="240">
        <v>8.7500000000000008E-3</v>
      </c>
      <c r="Q45" s="32"/>
      <c r="R45" s="306"/>
      <c r="S45" s="307"/>
    </row>
    <row r="46" spans="1:22" s="8" customFormat="1" ht="14.1" customHeight="1" outlineLevel="1" thickBot="1" x14ac:dyDescent="0.35">
      <c r="A46" s="11" t="e">
        <f t="shared" si="1"/>
        <v>#REF!</v>
      </c>
      <c r="B46" s="295"/>
      <c r="C46" s="124" t="s">
        <v>202</v>
      </c>
      <c r="D46" s="170"/>
      <c r="E46" s="162"/>
      <c r="F46" s="162"/>
      <c r="G46" s="162"/>
      <c r="H46" s="162"/>
      <c r="I46" s="162"/>
      <c r="J46" s="162"/>
      <c r="K46" s="162"/>
      <c r="L46" s="162"/>
      <c r="M46" s="162"/>
      <c r="N46" s="162"/>
      <c r="O46" s="163"/>
      <c r="P46" s="240">
        <v>8.7500000000000008E-3</v>
      </c>
      <c r="Q46" s="62"/>
      <c r="R46" s="308"/>
      <c r="S46" s="309"/>
    </row>
    <row r="47" spans="1:22" s="8" customFormat="1" ht="14.1" customHeight="1" outlineLevel="1" thickBot="1" x14ac:dyDescent="0.35">
      <c r="A47" s="11" t="e">
        <f>+#REF!+1</f>
        <v>#REF!</v>
      </c>
      <c r="B47" s="294" t="s">
        <v>203</v>
      </c>
      <c r="C47" s="120" t="s">
        <v>204</v>
      </c>
      <c r="D47" s="165">
        <v>1</v>
      </c>
      <c r="E47" s="165">
        <v>1</v>
      </c>
      <c r="F47" s="157">
        <v>1</v>
      </c>
      <c r="G47" s="157">
        <v>1</v>
      </c>
      <c r="H47" s="157">
        <v>1</v>
      </c>
      <c r="I47" s="157">
        <v>1</v>
      </c>
      <c r="J47" s="157"/>
      <c r="K47" s="157"/>
      <c r="L47" s="157"/>
      <c r="M47" s="157"/>
      <c r="N47" s="157"/>
      <c r="O47" s="158"/>
      <c r="P47" s="240">
        <v>1.4E-2</v>
      </c>
      <c r="Q47" s="32"/>
      <c r="R47" s="304">
        <f>COUNTIF(D47:O51,"1")/(COUNTIF(D47:O51,"1")+COUNTIF(D47:O51,"0"))*Q48</f>
        <v>7.0000000000000007E-2</v>
      </c>
      <c r="S47" s="305"/>
    </row>
    <row r="48" spans="1:22" ht="13.5" customHeight="1" outlineLevel="1" thickBot="1" x14ac:dyDescent="0.35">
      <c r="A48" s="11" t="e">
        <f t="shared" ref="A48:A51" si="2">+A47+1</f>
        <v>#REF!</v>
      </c>
      <c r="B48" s="296"/>
      <c r="C48" s="121" t="s">
        <v>205</v>
      </c>
      <c r="D48" s="40">
        <v>1</v>
      </c>
      <c r="E48" s="40">
        <v>1</v>
      </c>
      <c r="F48" s="69">
        <v>1</v>
      </c>
      <c r="G48" s="69">
        <v>1</v>
      </c>
      <c r="H48" s="69">
        <v>1</v>
      </c>
      <c r="I48" s="69">
        <v>1</v>
      </c>
      <c r="J48" s="69"/>
      <c r="K48" s="69"/>
      <c r="L48" s="69"/>
      <c r="M48" s="69"/>
      <c r="N48" s="69"/>
      <c r="O48" s="159"/>
      <c r="P48" s="240">
        <v>1.4E-2</v>
      </c>
      <c r="Q48" s="65">
        <v>7.0000000000000007E-2</v>
      </c>
      <c r="R48" s="306"/>
      <c r="S48" s="307"/>
    </row>
    <row r="49" spans="1:20" ht="14.1" customHeight="1" outlineLevel="1" thickBot="1" x14ac:dyDescent="0.35">
      <c r="A49" s="11" t="e">
        <f t="shared" si="2"/>
        <v>#REF!</v>
      </c>
      <c r="B49" s="296"/>
      <c r="C49" s="121" t="s">
        <v>206</v>
      </c>
      <c r="D49" s="40">
        <v>1</v>
      </c>
      <c r="E49" s="40">
        <v>1</v>
      </c>
      <c r="F49" s="69">
        <v>1</v>
      </c>
      <c r="G49" s="69">
        <v>1</v>
      </c>
      <c r="H49" s="69">
        <v>1</v>
      </c>
      <c r="I49" s="69">
        <v>1</v>
      </c>
      <c r="J49" s="69"/>
      <c r="K49" s="69"/>
      <c r="L49" s="69"/>
      <c r="M49" s="69"/>
      <c r="N49" s="69"/>
      <c r="O49" s="159"/>
      <c r="P49" s="240">
        <v>1.4E-2</v>
      </c>
      <c r="Q49" s="32"/>
      <c r="R49" s="306"/>
      <c r="S49" s="307"/>
    </row>
    <row r="50" spans="1:20" ht="14.1" customHeight="1" outlineLevel="1" thickBot="1" x14ac:dyDescent="0.35">
      <c r="A50" s="11" t="e">
        <f t="shared" si="2"/>
        <v>#REF!</v>
      </c>
      <c r="B50" s="296"/>
      <c r="C50" s="121" t="s">
        <v>207</v>
      </c>
      <c r="D50" s="40"/>
      <c r="E50" s="69"/>
      <c r="F50" s="69"/>
      <c r="G50" s="69"/>
      <c r="H50" s="69"/>
      <c r="I50" s="69"/>
      <c r="J50" s="69"/>
      <c r="K50" s="69"/>
      <c r="L50" s="69"/>
      <c r="M50" s="69"/>
      <c r="N50" s="69"/>
      <c r="O50" s="159"/>
      <c r="P50" s="240">
        <v>1.4E-2</v>
      </c>
      <c r="Q50" s="32"/>
      <c r="R50" s="306"/>
      <c r="S50" s="307"/>
    </row>
    <row r="51" spans="1:20" ht="13.5" customHeight="1" outlineLevel="1" thickBot="1" x14ac:dyDescent="0.35">
      <c r="A51" s="11" t="e">
        <f t="shared" si="2"/>
        <v>#REF!</v>
      </c>
      <c r="B51" s="296"/>
      <c r="C51" s="124" t="s">
        <v>208</v>
      </c>
      <c r="D51" s="101"/>
      <c r="E51" s="175"/>
      <c r="F51" s="175"/>
      <c r="G51" s="175"/>
      <c r="H51" s="175"/>
      <c r="I51" s="175"/>
      <c r="J51" s="175"/>
      <c r="K51" s="175"/>
      <c r="L51" s="175"/>
      <c r="M51" s="175"/>
      <c r="N51" s="175"/>
      <c r="O51" s="217"/>
      <c r="P51" s="240">
        <v>1.4E-2</v>
      </c>
      <c r="Q51" s="32"/>
      <c r="R51" s="306"/>
      <c r="S51" s="307"/>
    </row>
    <row r="52" spans="1:20" s="8" customFormat="1" ht="14.1" customHeight="1" outlineLevel="1" thickBot="1" x14ac:dyDescent="0.35">
      <c r="A52" s="11" t="e">
        <f>+#REF!+1</f>
        <v>#REF!</v>
      </c>
      <c r="B52" s="91" t="s">
        <v>210</v>
      </c>
      <c r="C52" s="202" t="s">
        <v>211</v>
      </c>
      <c r="D52" s="201">
        <v>1</v>
      </c>
      <c r="E52" s="167">
        <v>1</v>
      </c>
      <c r="F52" s="167">
        <v>1</v>
      </c>
      <c r="G52" s="167">
        <v>1</v>
      </c>
      <c r="H52" s="167">
        <v>1</v>
      </c>
      <c r="I52" s="167">
        <v>0</v>
      </c>
      <c r="J52" s="167"/>
      <c r="K52" s="167"/>
      <c r="L52" s="167">
        <v>1</v>
      </c>
      <c r="M52" s="167"/>
      <c r="N52" s="167"/>
      <c r="O52" s="167"/>
      <c r="P52" s="227">
        <v>0.05</v>
      </c>
      <c r="Q52" s="65">
        <v>0.05</v>
      </c>
      <c r="R52" s="324">
        <f>COUNTIF(D52:O52,"1")/(COUNTIF(D52:O52,"1")+COUNTIF(D52:O52,"0"))*Q52</f>
        <v>4.2857142857142858E-2</v>
      </c>
      <c r="S52" s="324"/>
    </row>
    <row r="53" spans="1:20" s="8" customFormat="1" ht="14.1" customHeight="1" outlineLevel="1" thickBot="1" x14ac:dyDescent="0.35">
      <c r="A53" s="11" t="e">
        <f>+#REF!+1</f>
        <v>#REF!</v>
      </c>
      <c r="B53" s="334" t="s">
        <v>224</v>
      </c>
      <c r="C53" s="203" t="s">
        <v>225</v>
      </c>
      <c r="D53" s="165">
        <v>1</v>
      </c>
      <c r="E53" s="165">
        <v>1</v>
      </c>
      <c r="F53" s="165">
        <v>1</v>
      </c>
      <c r="G53" s="165">
        <v>1</v>
      </c>
      <c r="H53" s="165">
        <v>1</v>
      </c>
      <c r="I53" s="165">
        <v>1</v>
      </c>
      <c r="J53" s="157">
        <v>1</v>
      </c>
      <c r="K53" s="169">
        <v>1</v>
      </c>
      <c r="L53" s="157">
        <v>1</v>
      </c>
      <c r="M53" s="157"/>
      <c r="N53" s="157"/>
      <c r="O53" s="158"/>
      <c r="P53" s="248">
        <v>2.3300000000000001E-2</v>
      </c>
      <c r="Q53" s="65">
        <v>7.0000000000000007E-2</v>
      </c>
      <c r="R53" s="304">
        <f>COUNTIF(D53:O55,"1")/(COUNTIF(D53:O55,"1")+COUNTIF(D53:O55,"0"))*Q53</f>
        <v>5.9629629629629637E-2</v>
      </c>
      <c r="S53" s="305"/>
    </row>
    <row r="54" spans="1:20" ht="14.1" customHeight="1" outlineLevel="1" thickBot="1" x14ac:dyDescent="0.35">
      <c r="A54" s="11" t="e">
        <f>+A53+1</f>
        <v>#REF!</v>
      </c>
      <c r="B54" s="335"/>
      <c r="C54" s="204" t="s">
        <v>226</v>
      </c>
      <c r="D54" s="40">
        <v>1</v>
      </c>
      <c r="E54" s="40">
        <v>1</v>
      </c>
      <c r="F54" s="40">
        <v>0</v>
      </c>
      <c r="G54" s="40">
        <v>0</v>
      </c>
      <c r="H54" s="40">
        <v>0</v>
      </c>
      <c r="I54" s="40">
        <v>1</v>
      </c>
      <c r="J54" s="69">
        <v>1</v>
      </c>
      <c r="K54" s="69">
        <v>1</v>
      </c>
      <c r="L54" s="69">
        <v>1</v>
      </c>
      <c r="M54" s="69"/>
      <c r="N54" s="69"/>
      <c r="O54" s="159"/>
      <c r="P54" s="248">
        <v>2.3300000000000001E-2</v>
      </c>
      <c r="Q54" s="32"/>
      <c r="R54" s="306"/>
      <c r="S54" s="307"/>
      <c r="T54" s="57"/>
    </row>
    <row r="55" spans="1:20" ht="14.1" customHeight="1" outlineLevel="1" thickBot="1" x14ac:dyDescent="0.35">
      <c r="A55" s="11" t="e">
        <f>+A54+1</f>
        <v>#REF!</v>
      </c>
      <c r="B55" s="336"/>
      <c r="C55" s="205" t="s">
        <v>227</v>
      </c>
      <c r="D55" s="170">
        <v>0</v>
      </c>
      <c r="E55" s="170">
        <v>1</v>
      </c>
      <c r="F55" s="170">
        <v>1</v>
      </c>
      <c r="G55" s="170">
        <v>1</v>
      </c>
      <c r="H55" s="170">
        <v>1</v>
      </c>
      <c r="I55" s="170">
        <v>1</v>
      </c>
      <c r="J55" s="162">
        <v>1</v>
      </c>
      <c r="K55" s="162">
        <v>1</v>
      </c>
      <c r="L55" s="162">
        <v>1</v>
      </c>
      <c r="M55" s="162"/>
      <c r="N55" s="162"/>
      <c r="O55" s="163"/>
      <c r="P55" s="240">
        <v>2.3300000000000001E-2</v>
      </c>
      <c r="R55" s="308"/>
      <c r="S55" s="309"/>
    </row>
    <row r="56" spans="1:20" s="8" customFormat="1" ht="14.1" customHeight="1" outlineLevel="1" x14ac:dyDescent="0.3">
      <c r="A56" s="11">
        <v>2</v>
      </c>
      <c r="B56" s="334" t="s">
        <v>228</v>
      </c>
      <c r="C56" s="203" t="s">
        <v>229</v>
      </c>
      <c r="D56" s="165">
        <v>1</v>
      </c>
      <c r="E56" s="165">
        <v>1</v>
      </c>
      <c r="F56" s="165">
        <v>1</v>
      </c>
      <c r="G56" s="165">
        <v>1</v>
      </c>
      <c r="H56" s="165">
        <v>1</v>
      </c>
      <c r="I56" s="165">
        <v>1</v>
      </c>
      <c r="J56" s="157"/>
      <c r="K56" s="157"/>
      <c r="L56" s="157"/>
      <c r="M56" s="157"/>
      <c r="N56" s="157"/>
      <c r="O56" s="158"/>
      <c r="P56" s="248">
        <v>3.5000000000000003E-2</v>
      </c>
      <c r="Q56" s="65">
        <v>7.0000000000000007E-2</v>
      </c>
      <c r="R56" s="304">
        <f>COUNTIF(D56:O57,"1")/(COUNTIF(D56:O57,"1")+COUNTIF(D56:O57,"0"))*Q56</f>
        <v>7.0000000000000007E-2</v>
      </c>
      <c r="S56" s="305"/>
    </row>
    <row r="57" spans="1:20" s="8" customFormat="1" ht="14.1" customHeight="1" outlineLevel="1" thickBot="1" x14ac:dyDescent="0.35">
      <c r="A57" s="11">
        <v>2</v>
      </c>
      <c r="B57" s="336"/>
      <c r="C57" s="206" t="s">
        <v>230</v>
      </c>
      <c r="D57" s="170"/>
      <c r="E57" s="162"/>
      <c r="F57" s="162"/>
      <c r="G57" s="162"/>
      <c r="H57" s="162"/>
      <c r="I57" s="162"/>
      <c r="J57" s="162"/>
      <c r="K57" s="162"/>
      <c r="L57" s="162"/>
      <c r="M57" s="162"/>
      <c r="N57" s="162"/>
      <c r="O57" s="163"/>
      <c r="P57" s="249">
        <v>3.5000000000000003E-2</v>
      </c>
      <c r="Q57" s="32"/>
      <c r="R57" s="308"/>
      <c r="S57" s="309"/>
    </row>
    <row r="58" spans="1:20" ht="33" customHeight="1" outlineLevel="1" thickBot="1" x14ac:dyDescent="0.35">
      <c r="A58" s="11"/>
      <c r="B58" s="334" t="s">
        <v>231</v>
      </c>
      <c r="C58" s="207" t="s">
        <v>233</v>
      </c>
      <c r="D58" s="165"/>
      <c r="E58" s="157"/>
      <c r="F58" s="157"/>
      <c r="G58" s="157"/>
      <c r="H58" s="157"/>
      <c r="I58" s="157"/>
      <c r="J58" s="157">
        <v>0</v>
      </c>
      <c r="K58" s="157"/>
      <c r="L58" s="157"/>
      <c r="M58" s="157"/>
      <c r="N58" s="157"/>
      <c r="O58" s="158"/>
      <c r="P58" s="248">
        <v>5.0000000000000001E-3</v>
      </c>
      <c r="Q58" s="65">
        <v>0.01</v>
      </c>
      <c r="R58" s="304">
        <f>COUNTIF(D58:O59,"1")/(COUNTIF(D58:O59,"1")+COUNTIF(D58:O59,"0"))*Q58</f>
        <v>0</v>
      </c>
      <c r="S58" s="305"/>
    </row>
    <row r="59" spans="1:20" ht="14.1" customHeight="1" outlineLevel="1" thickBot="1" x14ac:dyDescent="0.35">
      <c r="A59" s="11">
        <f>+A58+1</f>
        <v>1</v>
      </c>
      <c r="B59" s="336"/>
      <c r="C59" s="205" t="s">
        <v>234</v>
      </c>
      <c r="D59" s="170"/>
      <c r="E59" s="162"/>
      <c r="F59" s="162"/>
      <c r="G59" s="162"/>
      <c r="H59" s="162"/>
      <c r="I59" s="162"/>
      <c r="J59" s="162"/>
      <c r="K59" s="162"/>
      <c r="L59" s="162"/>
      <c r="M59" s="162"/>
      <c r="N59" s="162"/>
      <c r="O59" s="163"/>
      <c r="P59" s="248">
        <v>5.0000000000000001E-3</v>
      </c>
      <c r="Q59" s="32"/>
      <c r="R59" s="308"/>
      <c r="S59" s="309"/>
    </row>
    <row r="60" spans="1:20" s="8" customFormat="1" ht="14.1" customHeight="1" outlineLevel="1" thickBot="1" x14ac:dyDescent="0.35">
      <c r="A60" s="11" t="e">
        <f>+#REF!+1</f>
        <v>#REF!</v>
      </c>
      <c r="B60" s="334" t="s">
        <v>236</v>
      </c>
      <c r="C60" s="203" t="s">
        <v>237</v>
      </c>
      <c r="D60" s="164"/>
      <c r="E60" s="157"/>
      <c r="F60" s="157"/>
      <c r="G60" s="157"/>
      <c r="H60" s="157"/>
      <c r="I60" s="157"/>
      <c r="J60" s="157"/>
      <c r="K60" s="157">
        <v>0</v>
      </c>
      <c r="L60" s="157"/>
      <c r="M60" s="157"/>
      <c r="N60" s="157"/>
      <c r="O60" s="158"/>
      <c r="P60" s="248">
        <v>3.5000000000000003E-2</v>
      </c>
      <c r="Q60" s="65">
        <v>7.0000000000000007E-2</v>
      </c>
      <c r="R60" s="269"/>
      <c r="S60" s="337"/>
    </row>
    <row r="61" spans="1:20" ht="14.1" customHeight="1" outlineLevel="1" thickBot="1" x14ac:dyDescent="0.35">
      <c r="A61" s="11" t="e">
        <f>+A60+1</f>
        <v>#REF!</v>
      </c>
      <c r="B61" s="336"/>
      <c r="C61" s="205" t="s">
        <v>238</v>
      </c>
      <c r="D61" s="161"/>
      <c r="E61" s="162"/>
      <c r="F61" s="162"/>
      <c r="G61" s="162"/>
      <c r="H61" s="162"/>
      <c r="I61" s="162"/>
      <c r="J61" s="162"/>
      <c r="K61" s="162">
        <v>0</v>
      </c>
      <c r="L61" s="162"/>
      <c r="M61" s="162"/>
      <c r="N61" s="162"/>
      <c r="O61" s="163"/>
      <c r="P61" s="248">
        <v>3.5000000000000003E-2</v>
      </c>
      <c r="Q61" s="32"/>
      <c r="R61" s="304">
        <f>COUNTIF(D60:O61,"1")/(COUNTIF(D60:O61,"1")+COUNTIF(D60:O61,"0"))*Q60</f>
        <v>0</v>
      </c>
      <c r="S61" s="305"/>
    </row>
    <row r="62" spans="1:20" ht="14.1" customHeight="1" outlineLevel="1" thickBot="1" x14ac:dyDescent="0.35">
      <c r="A62" s="11"/>
      <c r="B62" s="335" t="s">
        <v>254</v>
      </c>
      <c r="C62" s="214" t="s">
        <v>255</v>
      </c>
      <c r="D62" s="178">
        <v>1</v>
      </c>
      <c r="E62" s="71">
        <v>1</v>
      </c>
      <c r="F62" s="71">
        <v>1</v>
      </c>
      <c r="G62" s="71">
        <v>1</v>
      </c>
      <c r="H62" s="71">
        <v>1</v>
      </c>
      <c r="I62" s="71">
        <v>1</v>
      </c>
      <c r="J62" s="71">
        <v>1</v>
      </c>
      <c r="K62" s="71">
        <v>1</v>
      </c>
      <c r="L62" s="71">
        <v>1</v>
      </c>
      <c r="M62" s="71"/>
      <c r="N62" s="71"/>
      <c r="O62" s="179"/>
      <c r="P62" s="240">
        <v>3.3500000000000002E-2</v>
      </c>
      <c r="Q62" s="32"/>
      <c r="R62" s="308"/>
      <c r="S62" s="309"/>
    </row>
    <row r="63" spans="1:20" ht="14.1" customHeight="1" outlineLevel="1" thickBot="1" x14ac:dyDescent="0.35">
      <c r="A63" s="11"/>
      <c r="B63" s="335"/>
      <c r="C63" s="187" t="s">
        <v>256</v>
      </c>
      <c r="D63" s="178">
        <v>1</v>
      </c>
      <c r="E63" s="71">
        <v>1</v>
      </c>
      <c r="F63" s="71">
        <v>1</v>
      </c>
      <c r="G63" s="71">
        <v>1</v>
      </c>
      <c r="H63" s="71">
        <v>1</v>
      </c>
      <c r="I63" s="71">
        <v>1</v>
      </c>
      <c r="J63" s="71">
        <v>1</v>
      </c>
      <c r="K63" s="71">
        <v>1</v>
      </c>
      <c r="L63" s="34">
        <v>1</v>
      </c>
      <c r="M63" s="34"/>
      <c r="N63" s="34"/>
      <c r="O63" s="180"/>
      <c r="P63" s="240">
        <v>3.3300000000000003E-2</v>
      </c>
      <c r="Q63" s="72">
        <v>0.2</v>
      </c>
      <c r="R63" s="67"/>
      <c r="S63" s="68"/>
    </row>
    <row r="64" spans="1:20" ht="14.1" customHeight="1" outlineLevel="1" thickBot="1" x14ac:dyDescent="0.35">
      <c r="A64" s="32"/>
      <c r="B64" s="335"/>
      <c r="C64" s="33" t="s">
        <v>257</v>
      </c>
      <c r="D64" s="178">
        <v>1</v>
      </c>
      <c r="E64" s="71">
        <v>1</v>
      </c>
      <c r="F64" s="71">
        <v>1</v>
      </c>
      <c r="G64" s="71">
        <v>1</v>
      </c>
      <c r="H64" s="71">
        <v>1</v>
      </c>
      <c r="I64" s="71">
        <v>1</v>
      </c>
      <c r="J64" s="71">
        <v>1</v>
      </c>
      <c r="K64" s="71">
        <v>1</v>
      </c>
      <c r="L64" s="34">
        <v>1</v>
      </c>
      <c r="M64" s="34"/>
      <c r="N64" s="34"/>
      <c r="O64" s="180"/>
      <c r="P64" s="240">
        <v>3.3300000000000003E-2</v>
      </c>
      <c r="R64" s="304">
        <f>COUNTIF(D62:O67,"1")/(COUNTIF(D62:O67,"1")+COUNTIF(D62:O67,"0"))*Q63</f>
        <v>0.19130434782608696</v>
      </c>
      <c r="S64" s="305"/>
    </row>
    <row r="65" spans="1:19" ht="14.1" customHeight="1" outlineLevel="1" thickBot="1" x14ac:dyDescent="0.35">
      <c r="A65" s="32"/>
      <c r="B65" s="335"/>
      <c r="C65" s="187" t="s">
        <v>258</v>
      </c>
      <c r="D65" s="262"/>
      <c r="E65" s="34"/>
      <c r="F65" s="34"/>
      <c r="G65" s="34"/>
      <c r="H65" s="34"/>
      <c r="I65" s="34"/>
      <c r="J65" s="34"/>
      <c r="K65" s="34"/>
      <c r="L65" s="34">
        <v>1</v>
      </c>
      <c r="M65" s="34"/>
      <c r="N65" s="34"/>
      <c r="O65" s="180"/>
      <c r="P65" s="240">
        <v>3.3300000000000003E-2</v>
      </c>
      <c r="Q65" s="70"/>
    </row>
    <row r="66" spans="1:19" ht="14.1" customHeight="1" outlineLevel="1" thickBot="1" x14ac:dyDescent="0.35">
      <c r="A66" s="32"/>
      <c r="B66" s="335"/>
      <c r="C66" s="33" t="s">
        <v>259</v>
      </c>
      <c r="D66" s="262">
        <v>1</v>
      </c>
      <c r="E66" s="34">
        <v>1</v>
      </c>
      <c r="F66" s="34">
        <v>1</v>
      </c>
      <c r="G66" s="34">
        <v>1</v>
      </c>
      <c r="H66" s="34">
        <v>1</v>
      </c>
      <c r="I66" s="34">
        <v>1</v>
      </c>
      <c r="J66" s="34">
        <v>1</v>
      </c>
      <c r="K66" s="34">
        <v>1</v>
      </c>
      <c r="L66" s="34">
        <v>0</v>
      </c>
      <c r="M66" s="34"/>
      <c r="N66" s="34"/>
      <c r="O66" s="180"/>
      <c r="P66" s="240">
        <v>3.3300000000000003E-2</v>
      </c>
      <c r="Q66" s="32"/>
    </row>
    <row r="67" spans="1:19" ht="14.1" customHeight="1" outlineLevel="1" thickBot="1" x14ac:dyDescent="0.35">
      <c r="A67" s="32"/>
      <c r="B67" s="336"/>
      <c r="C67" s="108" t="s">
        <v>260</v>
      </c>
      <c r="D67" s="253">
        <v>1</v>
      </c>
      <c r="E67" s="183">
        <v>1</v>
      </c>
      <c r="F67" s="183">
        <v>1</v>
      </c>
      <c r="G67" s="183">
        <v>1</v>
      </c>
      <c r="H67" s="183">
        <v>1</v>
      </c>
      <c r="I67" s="183">
        <v>1</v>
      </c>
      <c r="J67" s="183">
        <v>1</v>
      </c>
      <c r="K67" s="183">
        <v>0</v>
      </c>
      <c r="L67" s="183">
        <v>1</v>
      </c>
      <c r="M67" s="183"/>
      <c r="N67" s="183"/>
      <c r="O67" s="184"/>
      <c r="P67" s="240">
        <v>3.3300000000000003E-2</v>
      </c>
      <c r="Q67" s="32"/>
    </row>
    <row r="68" spans="1:19" ht="14.1" customHeight="1" outlineLevel="1" x14ac:dyDescent="0.3">
      <c r="A68" s="32"/>
      <c r="B68" s="32"/>
      <c r="C68" s="33"/>
      <c r="D68" s="34"/>
      <c r="E68" s="34"/>
      <c r="F68" s="34"/>
      <c r="G68" s="34"/>
      <c r="H68" s="34"/>
      <c r="I68" s="34"/>
      <c r="J68" s="34"/>
      <c r="K68" s="34"/>
      <c r="L68" s="34"/>
      <c r="M68" s="34"/>
      <c r="N68" s="34"/>
      <c r="O68" s="34"/>
      <c r="P68" s="34"/>
      <c r="Q68" s="32"/>
    </row>
    <row r="69" spans="1:19" ht="14.1" customHeight="1" outlineLevel="1" x14ac:dyDescent="0.3">
      <c r="A69" s="32"/>
      <c r="B69" s="32"/>
      <c r="C69" s="33"/>
      <c r="D69" s="34"/>
      <c r="E69" s="34"/>
      <c r="F69" s="34"/>
      <c r="G69" s="34"/>
      <c r="H69" s="34"/>
      <c r="I69" s="34"/>
      <c r="J69" s="34"/>
      <c r="K69" s="34"/>
      <c r="L69" s="34"/>
      <c r="M69" s="34"/>
      <c r="N69" s="34"/>
      <c r="O69" s="34"/>
      <c r="P69" s="34"/>
      <c r="Q69" s="32"/>
    </row>
    <row r="70" spans="1:19" ht="14.1" customHeight="1" outlineLevel="1" x14ac:dyDescent="0.3">
      <c r="A70" s="32"/>
      <c r="B70" s="32"/>
      <c r="C70" s="33"/>
      <c r="D70" s="34"/>
      <c r="E70" s="34"/>
      <c r="F70" s="34"/>
      <c r="G70" s="34"/>
      <c r="H70" s="34"/>
      <c r="I70" s="34"/>
      <c r="J70" s="34"/>
      <c r="K70" s="34"/>
      <c r="L70" s="34"/>
      <c r="M70" s="34"/>
      <c r="N70" s="34"/>
      <c r="O70" s="34"/>
      <c r="P70" s="34"/>
      <c r="Q70" s="32"/>
    </row>
    <row r="71" spans="1:19" ht="14.1" customHeight="1" outlineLevel="1" x14ac:dyDescent="0.3">
      <c r="A71" s="32"/>
      <c r="B71" s="32"/>
      <c r="C71" s="33"/>
      <c r="D71" s="34"/>
      <c r="E71" s="34"/>
      <c r="F71" s="34"/>
      <c r="G71" s="34"/>
      <c r="H71" s="34"/>
      <c r="I71" s="34"/>
      <c r="J71" s="34"/>
      <c r="K71" s="34"/>
      <c r="L71" s="34"/>
      <c r="M71" s="34"/>
      <c r="N71" s="34"/>
      <c r="O71" s="34"/>
      <c r="P71" s="34"/>
      <c r="Q71" s="64"/>
      <c r="R71" s="73">
        <f>SUM(R9:S64)</f>
        <v>0.78297101449275375</v>
      </c>
      <c r="S71" s="74"/>
    </row>
    <row r="72" spans="1:19" ht="14.1" customHeight="1" outlineLevel="1" x14ac:dyDescent="0.3">
      <c r="A72" s="32"/>
      <c r="B72" s="32"/>
      <c r="C72" s="33"/>
      <c r="D72" s="34"/>
      <c r="E72" s="34"/>
      <c r="F72" s="34"/>
      <c r="G72" s="34"/>
      <c r="H72" s="34"/>
      <c r="I72" s="34"/>
      <c r="J72" s="34"/>
      <c r="K72" s="34"/>
      <c r="L72" s="34"/>
      <c r="M72" s="34"/>
      <c r="N72" s="34"/>
      <c r="O72" s="34"/>
      <c r="P72" s="34"/>
      <c r="Q72" s="70">
        <f>SUM(Q9:Q61)</f>
        <v>0.80000000000000027</v>
      </c>
    </row>
    <row r="73" spans="1:19" ht="14.1" customHeight="1" outlineLevel="1" x14ac:dyDescent="0.3">
      <c r="A73" s="32"/>
      <c r="B73" s="32"/>
      <c r="C73" s="33"/>
      <c r="D73" s="34"/>
      <c r="E73" s="34"/>
      <c r="F73" s="34"/>
      <c r="G73" s="34"/>
      <c r="H73" s="34"/>
      <c r="I73" s="34"/>
      <c r="J73" s="34"/>
      <c r="K73" s="34"/>
      <c r="L73" s="34"/>
      <c r="M73" s="34"/>
      <c r="N73" s="34"/>
      <c r="O73" s="34"/>
      <c r="P73" s="34"/>
      <c r="Q73" s="32"/>
    </row>
    <row r="74" spans="1:19" ht="14.1" customHeight="1" outlineLevel="1" x14ac:dyDescent="0.3">
      <c r="A74" s="32"/>
      <c r="B74" s="32"/>
      <c r="C74" s="33"/>
      <c r="D74" s="34"/>
      <c r="E74" s="34"/>
      <c r="F74" s="34"/>
      <c r="G74" s="34"/>
      <c r="H74" s="34"/>
      <c r="I74" s="34"/>
      <c r="J74" s="34"/>
      <c r="K74" s="34"/>
      <c r="L74" s="34"/>
      <c r="M74" s="34"/>
      <c r="N74" s="34"/>
      <c r="O74" s="34"/>
      <c r="P74" s="34"/>
      <c r="Q74" s="32"/>
    </row>
    <row r="75" spans="1:19" ht="14.1" customHeight="1" outlineLevel="1" x14ac:dyDescent="0.3">
      <c r="A75" s="32"/>
      <c r="B75" s="32"/>
      <c r="C75" s="33"/>
      <c r="D75" s="34"/>
      <c r="E75" s="34"/>
      <c r="F75" s="34"/>
      <c r="G75" s="34"/>
      <c r="H75" s="34"/>
      <c r="I75" s="34"/>
      <c r="J75" s="34"/>
      <c r="K75" s="34"/>
      <c r="L75" s="34"/>
      <c r="M75" s="34"/>
      <c r="N75" s="34"/>
      <c r="O75" s="34"/>
      <c r="P75" s="34"/>
      <c r="Q75" s="32"/>
    </row>
    <row r="76" spans="1:19" ht="14.1" customHeight="1" outlineLevel="1" x14ac:dyDescent="0.3">
      <c r="A76" s="32"/>
      <c r="B76" s="32"/>
      <c r="C76" s="33"/>
      <c r="D76" s="34"/>
      <c r="E76" s="34"/>
      <c r="F76" s="34"/>
      <c r="G76" s="34"/>
      <c r="H76" s="34"/>
      <c r="I76" s="34"/>
      <c r="J76" s="34"/>
      <c r="K76" s="34"/>
      <c r="L76" s="34"/>
      <c r="M76" s="34"/>
      <c r="N76" s="34"/>
      <c r="O76" s="34"/>
      <c r="P76" s="34"/>
      <c r="Q76" s="32"/>
    </row>
    <row r="77" spans="1:19" ht="14.1" customHeight="1" outlineLevel="1" x14ac:dyDescent="0.3">
      <c r="A77" s="32"/>
      <c r="B77" s="32"/>
      <c r="C77" s="33"/>
      <c r="D77" s="34"/>
      <c r="E77" s="34"/>
      <c r="F77" s="34"/>
      <c r="G77" s="34"/>
      <c r="H77" s="34"/>
      <c r="I77" s="34"/>
      <c r="J77" s="34"/>
      <c r="K77" s="34"/>
      <c r="L77" s="34"/>
      <c r="M77" s="34"/>
      <c r="N77" s="34"/>
      <c r="O77" s="34"/>
      <c r="P77" s="34"/>
      <c r="Q77" s="32"/>
    </row>
    <row r="78" spans="1:19" ht="14.1" customHeight="1" outlineLevel="1" x14ac:dyDescent="0.3">
      <c r="A78" s="32"/>
      <c r="B78" s="32"/>
      <c r="C78" s="33"/>
      <c r="D78" s="34"/>
      <c r="E78" s="34"/>
      <c r="F78" s="34"/>
      <c r="G78" s="34"/>
      <c r="H78" s="34"/>
      <c r="I78" s="34"/>
      <c r="J78" s="34"/>
      <c r="K78" s="34"/>
      <c r="L78" s="34"/>
      <c r="M78" s="34"/>
      <c r="N78" s="34"/>
      <c r="O78" s="34"/>
      <c r="P78" s="34"/>
      <c r="Q78" s="32"/>
    </row>
    <row r="83" spans="3:4" ht="19.5" customHeight="1" x14ac:dyDescent="0.3">
      <c r="C83" s="115"/>
      <c r="D83" s="115"/>
    </row>
    <row r="84" spans="3:4" ht="38.25" customHeight="1" x14ac:dyDescent="0.3">
      <c r="C84" s="15"/>
      <c r="D84" s="15"/>
    </row>
    <row r="85" spans="3:4" x14ac:dyDescent="0.3">
      <c r="C85" s="16"/>
      <c r="D85" s="27"/>
    </row>
    <row r="86" spans="3:4" x14ac:dyDescent="0.3">
      <c r="C86" s="16"/>
      <c r="D86" s="28"/>
    </row>
    <row r="87" spans="3:4" ht="204.75" customHeight="1" x14ac:dyDescent="0.3">
      <c r="C87" s="26"/>
      <c r="D87" s="26"/>
    </row>
    <row r="88" spans="3:4" ht="89.25" customHeight="1" x14ac:dyDescent="0.3">
      <c r="C88" s="20"/>
      <c r="D88" s="25"/>
    </row>
    <row r="89" spans="3:4" ht="150.75" customHeight="1" x14ac:dyDescent="0.3">
      <c r="C89" s="20"/>
      <c r="D89" s="25"/>
    </row>
  </sheetData>
  <mergeCells count="32">
    <mergeCell ref="R14:S14"/>
    <mergeCell ref="R11:S13"/>
    <mergeCell ref="K6:O6"/>
    <mergeCell ref="R8:S8"/>
    <mergeCell ref="R9:S10"/>
    <mergeCell ref="R26:S30"/>
    <mergeCell ref="B56:B57"/>
    <mergeCell ref="B58:B59"/>
    <mergeCell ref="B60:B61"/>
    <mergeCell ref="R15:S15"/>
    <mergeCell ref="R16:S25"/>
    <mergeCell ref="R52:S52"/>
    <mergeCell ref="R47:S51"/>
    <mergeCell ref="R39:S46"/>
    <mergeCell ref="R34:S38"/>
    <mergeCell ref="R31:S33"/>
    <mergeCell ref="B62:B67"/>
    <mergeCell ref="R60:S60"/>
    <mergeCell ref="R61:S62"/>
    <mergeCell ref="R64:S64"/>
    <mergeCell ref="B9:B10"/>
    <mergeCell ref="B11:B13"/>
    <mergeCell ref="B16:B25"/>
    <mergeCell ref="B26:B30"/>
    <mergeCell ref="B31:B33"/>
    <mergeCell ref="B34:B38"/>
    <mergeCell ref="B39:B46"/>
    <mergeCell ref="B47:B51"/>
    <mergeCell ref="B53:B55"/>
    <mergeCell ref="R56:S57"/>
    <mergeCell ref="R58:S59"/>
    <mergeCell ref="R53:S55"/>
  </mergeCells>
  <conditionalFormatting sqref="D8:P8">
    <cfRule type="cellIs" dxfId="593" priority="49" operator="equal">
      <formula>6</formula>
    </cfRule>
    <cfRule type="cellIs" dxfId="592" priority="50" operator="equal">
      <formula>1</formula>
    </cfRule>
    <cfRule type="cellIs" dxfId="591" priority="51" operator="equal">
      <formula>2</formula>
    </cfRule>
    <cfRule type="cellIs" dxfId="590" priority="52" operator="equal">
      <formula>3</formula>
    </cfRule>
    <cfRule type="cellIs" dxfId="589" priority="53" operator="equal">
      <formula>5</formula>
    </cfRule>
    <cfRule type="cellIs" dxfId="588" priority="54" operator="equal">
      <formula>4</formula>
    </cfRule>
  </conditionalFormatting>
  <conditionalFormatting sqref="Q26">
    <cfRule type="cellIs" dxfId="587" priority="10" operator="equal">
      <formula>6</formula>
    </cfRule>
    <cfRule type="cellIs" dxfId="586" priority="11" operator="equal">
      <formula>1</formula>
    </cfRule>
    <cfRule type="cellIs" dxfId="585" priority="12" operator="equal">
      <formula>2</formula>
    </cfRule>
    <cfRule type="cellIs" dxfId="584" priority="13" operator="equal">
      <formula>3</formula>
    </cfRule>
    <cfRule type="cellIs" dxfId="583" priority="14" operator="equal">
      <formula>5</formula>
    </cfRule>
    <cfRule type="cellIs" dxfId="582" priority="15" operator="equal">
      <formula>4</formula>
    </cfRule>
  </conditionalFormatting>
  <conditionalFormatting sqref="R26 R9 R11 R16 R34 R39 R52:S52 R47 R53 R56 R60:S60 R58 R61 R14:S15">
    <cfRule type="dataBar" priority="9">
      <dataBar>
        <cfvo type="min"/>
        <cfvo type="max"/>
        <color rgb="FFFFB628"/>
      </dataBar>
      <extLst>
        <ext xmlns:x14="http://schemas.microsoft.com/office/spreadsheetml/2009/9/main" uri="{B025F937-C7B1-47D3-B67F-A62EFF666E3E}">
          <x14:id>{F4F336FE-EA88-4E68-B1FA-3818ECBB9B42}</x14:id>
        </ext>
      </extLst>
    </cfRule>
  </conditionalFormatting>
  <conditionalFormatting sqref="R31">
    <cfRule type="dataBar" priority="2">
      <dataBar>
        <cfvo type="min"/>
        <cfvo type="max"/>
        <color rgb="FFFFB628"/>
      </dataBar>
      <extLst>
        <ext xmlns:x14="http://schemas.microsoft.com/office/spreadsheetml/2009/9/main" uri="{B025F937-C7B1-47D3-B67F-A62EFF666E3E}">
          <x14:id>{1A880A2E-6FA2-4362-BEE8-D018E66036CB}</x14:id>
        </ext>
      </extLst>
    </cfRule>
  </conditionalFormatting>
  <conditionalFormatting sqref="R60">
    <cfRule type="cellIs" dxfId="581" priority="3" operator="equal">
      <formula>6</formula>
    </cfRule>
    <cfRule type="cellIs" dxfId="580" priority="4" operator="equal">
      <formula>1</formula>
    </cfRule>
    <cfRule type="cellIs" dxfId="579" priority="5" operator="equal">
      <formula>2</formula>
    </cfRule>
    <cfRule type="cellIs" dxfId="578" priority="6" operator="equal">
      <formula>3</formula>
    </cfRule>
    <cfRule type="cellIs" dxfId="577" priority="7" operator="equal">
      <formula>5</formula>
    </cfRule>
    <cfRule type="cellIs" dxfId="576" priority="8" operator="equal">
      <formula>4</formula>
    </cfRule>
  </conditionalFormatting>
  <conditionalFormatting sqref="R64">
    <cfRule type="dataBar" priority="1">
      <dataBar>
        <cfvo type="min"/>
        <cfvo type="max"/>
        <color rgb="FFFFB628"/>
      </dataBar>
      <extLst>
        <ext xmlns:x14="http://schemas.microsoft.com/office/spreadsheetml/2009/9/main" uri="{B025F937-C7B1-47D3-B67F-A62EFF666E3E}">
          <x14:id>{241ED405-CA9E-4EE6-8E37-D970891DE7E2}</x14:id>
        </ext>
      </extLst>
    </cfRule>
  </conditionalFormatting>
  <conditionalFormatting sqref="R71:S71">
    <cfRule type="dataBar" priority="55">
      <dataBar>
        <cfvo type="min"/>
        <cfvo type="max"/>
        <color rgb="FFFFB628"/>
      </dataBar>
      <extLst>
        <ext xmlns:x14="http://schemas.microsoft.com/office/spreadsheetml/2009/9/main" uri="{B025F937-C7B1-47D3-B67F-A62EFF666E3E}">
          <x14:id>{6CCD6D84-6B3C-473E-97D2-7BCBF08C0DB9}</x14:id>
        </ext>
      </extLst>
    </cfRule>
  </conditionalFormatting>
  <printOptions horizontalCentered="1"/>
  <pageMargins left="0.15748031496062992" right="0.15748031496062992" top="0.15748031496062992" bottom="0.15748031496062992" header="0.15748031496062992" footer="0.15748031496062992"/>
  <pageSetup scale="5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dataBar" id="{F4F336FE-EA88-4E68-B1FA-3818ECBB9B42}">
            <x14:dataBar minLength="0" maxLength="100" border="1" negativeBarBorderColorSameAsPositive="0">
              <x14:cfvo type="autoMin"/>
              <x14:cfvo type="autoMax"/>
              <x14:borderColor rgb="FFFFB628"/>
              <x14:negativeFillColor rgb="FFFF0000"/>
              <x14:negativeBorderColor rgb="FFFF0000"/>
              <x14:axisColor rgb="FF000000"/>
            </x14:dataBar>
          </x14:cfRule>
          <xm:sqref>R26 R9 R11 R16 R34 R39 R52:S52 R47 R53 R56 R60:S60 R58 R61 R14:S15</xm:sqref>
        </x14:conditionalFormatting>
        <x14:conditionalFormatting xmlns:xm="http://schemas.microsoft.com/office/excel/2006/main">
          <x14:cfRule type="dataBar" id="{1A880A2E-6FA2-4362-BEE8-D018E66036CB}">
            <x14:dataBar minLength="0" maxLength="100" border="1" negativeBarBorderColorSameAsPositive="0">
              <x14:cfvo type="autoMin"/>
              <x14:cfvo type="autoMax"/>
              <x14:borderColor rgb="FFFFB628"/>
              <x14:negativeFillColor rgb="FFFF0000"/>
              <x14:negativeBorderColor rgb="FFFF0000"/>
              <x14:axisColor rgb="FF000000"/>
            </x14:dataBar>
          </x14:cfRule>
          <xm:sqref>R31</xm:sqref>
        </x14:conditionalFormatting>
        <x14:conditionalFormatting xmlns:xm="http://schemas.microsoft.com/office/excel/2006/main">
          <x14:cfRule type="dataBar" id="{241ED405-CA9E-4EE6-8E37-D970891DE7E2}">
            <x14:dataBar minLength="0" maxLength="100" border="1" negativeBarBorderColorSameAsPositive="0">
              <x14:cfvo type="autoMin"/>
              <x14:cfvo type="autoMax"/>
              <x14:borderColor rgb="FFFFB628"/>
              <x14:negativeFillColor rgb="FFFF0000"/>
              <x14:negativeBorderColor rgb="FFFF0000"/>
              <x14:axisColor rgb="FF000000"/>
            </x14:dataBar>
          </x14:cfRule>
          <xm:sqref>R64</xm:sqref>
        </x14:conditionalFormatting>
        <x14:conditionalFormatting xmlns:xm="http://schemas.microsoft.com/office/excel/2006/main">
          <x14:cfRule type="dataBar" id="{6CCD6D84-6B3C-473E-97D2-7BCBF08C0DB9}">
            <x14:dataBar minLength="0" maxLength="100" border="1" negativeBarBorderColorSameAsPositive="0">
              <x14:cfvo type="autoMin"/>
              <x14:cfvo type="autoMax"/>
              <x14:borderColor rgb="FFFFB628"/>
              <x14:negativeFillColor rgb="FFFF0000"/>
              <x14:negativeBorderColor rgb="FFFF0000"/>
              <x14:axisColor rgb="FF000000"/>
            </x14:dataBar>
          </x14:cfRule>
          <xm:sqref>R71:S71</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656EB-9040-4A68-87E8-4B227CA7BB92}">
  <sheetPr>
    <tabColor theme="8" tint="-0.249977111117893"/>
    <outlinePr summaryBelow="0"/>
  </sheetPr>
  <dimension ref="A1:Y83"/>
  <sheetViews>
    <sheetView zoomScale="115" zoomScaleNormal="115" zoomScaleSheetLayoutView="98" zoomScalePageLayoutView="60" workbookViewId="0">
      <pane ySplit="7" topLeftCell="A38" activePane="bottomLeft" state="frozen"/>
      <selection pane="bottomLeft" activeCell="L9" sqref="L9"/>
    </sheetView>
  </sheetViews>
  <sheetFormatPr baseColWidth="10" defaultColWidth="11.44140625" defaultRowHeight="13.2" outlineLevelRow="1" x14ac:dyDescent="0.3"/>
  <cols>
    <col min="1" max="1" width="10.109375" style="7" customWidth="1"/>
    <col min="2" max="2" width="18.44140625" style="7" customWidth="1"/>
    <col min="3" max="3" width="90.88671875" style="7" bestFit="1" customWidth="1"/>
    <col min="4" max="15" width="5.5546875" style="7" customWidth="1"/>
    <col min="16" max="16" width="8.109375" style="7" customWidth="1"/>
    <col min="17" max="17" width="16.109375" style="8" customWidth="1"/>
    <col min="18" max="18" width="8.109375" style="8" customWidth="1"/>
    <col min="19" max="19" width="7.88671875" style="8" customWidth="1"/>
    <col min="20" max="20" width="6.33203125" style="8" customWidth="1"/>
    <col min="21" max="25" width="4.6640625" style="8" customWidth="1"/>
    <col min="26" max="38" width="4.6640625" style="7" customWidth="1"/>
    <col min="39" max="16384" width="11.44140625" style="7"/>
  </cols>
  <sheetData>
    <row r="1" spans="1:25" s="2" customFormat="1" ht="21.9" hidden="1" customHeight="1" x14ac:dyDescent="0.3">
      <c r="C1" s="3"/>
      <c r="D1" s="3"/>
      <c r="E1" s="3"/>
      <c r="F1" s="3"/>
      <c r="G1" s="3"/>
      <c r="T1" s="8"/>
      <c r="U1" s="8"/>
      <c r="V1" s="8"/>
      <c r="W1" s="8"/>
      <c r="X1" s="8"/>
      <c r="Y1" s="8"/>
    </row>
    <row r="2" spans="1:25" s="2" customFormat="1" ht="21.9" hidden="1" customHeight="1" x14ac:dyDescent="0.3">
      <c r="A2" s="129"/>
      <c r="B2" s="129"/>
      <c r="C2" s="129"/>
      <c r="D2" s="130"/>
      <c r="E2" s="130"/>
      <c r="F2" s="130"/>
      <c r="G2" s="130"/>
      <c r="H2" s="130"/>
      <c r="I2" s="4"/>
      <c r="J2" s="4"/>
      <c r="K2" s="4"/>
      <c r="L2" s="4"/>
      <c r="M2" s="4"/>
      <c r="N2" s="4"/>
      <c r="O2" s="4"/>
      <c r="P2" s="4"/>
      <c r="T2" s="8"/>
      <c r="U2" s="8"/>
      <c r="V2" s="8"/>
      <c r="W2" s="8"/>
      <c r="X2" s="8"/>
      <c r="Y2" s="8"/>
    </row>
    <row r="3" spans="1:25" s="2" customFormat="1" ht="21.9" hidden="1" customHeight="1" x14ac:dyDescent="0.3">
      <c r="A3" s="129"/>
      <c r="B3" s="129"/>
      <c r="C3" s="129"/>
      <c r="D3" s="130"/>
      <c r="E3" s="130"/>
      <c r="F3" s="130"/>
      <c r="G3" s="130"/>
      <c r="H3" s="130"/>
      <c r="I3" s="4"/>
      <c r="J3" s="4"/>
      <c r="K3" s="4"/>
      <c r="L3" s="4"/>
      <c r="M3" s="4"/>
      <c r="N3" s="4"/>
      <c r="O3" s="4"/>
      <c r="P3" s="4"/>
      <c r="T3" s="8"/>
      <c r="U3" s="8"/>
      <c r="V3" s="8"/>
      <c r="W3" s="8"/>
      <c r="X3" s="8"/>
      <c r="Y3" s="8"/>
    </row>
    <row r="4" spans="1:25" s="6" customFormat="1" ht="21.9" hidden="1" customHeight="1" x14ac:dyDescent="0.3">
      <c r="A4" s="129"/>
      <c r="B4" s="129"/>
      <c r="C4" s="129"/>
      <c r="D4" s="131"/>
      <c r="E4" s="132"/>
      <c r="F4" s="133"/>
      <c r="G4" s="131"/>
      <c r="H4" s="133"/>
      <c r="I4" s="4"/>
      <c r="J4" s="4"/>
      <c r="K4" s="4"/>
      <c r="L4" s="4"/>
      <c r="M4" s="4"/>
      <c r="N4" s="4"/>
      <c r="O4" s="4"/>
      <c r="P4" s="4"/>
      <c r="T4" s="8"/>
      <c r="U4" s="8"/>
      <c r="V4" s="8"/>
      <c r="W4" s="8"/>
      <c r="X4" s="8"/>
      <c r="Y4" s="8"/>
    </row>
    <row r="5" spans="1:25" s="6" customFormat="1" ht="21.9" hidden="1" customHeight="1" x14ac:dyDescent="0.3">
      <c r="I5" s="4"/>
      <c r="J5" s="4"/>
      <c r="K5" s="4"/>
      <c r="L5" s="4"/>
      <c r="M5" s="4"/>
      <c r="N5" s="4"/>
      <c r="O5" s="4"/>
      <c r="P5" s="4"/>
      <c r="T5" s="8"/>
      <c r="U5" s="8"/>
      <c r="V5" s="8"/>
      <c r="W5" s="8"/>
      <c r="X5" s="8"/>
      <c r="Y5" s="8"/>
    </row>
    <row r="6" spans="1:25" s="6" customFormat="1" ht="21.9" hidden="1" customHeight="1" x14ac:dyDescent="0.3">
      <c r="A6" s="134" t="s">
        <v>81</v>
      </c>
      <c r="B6" s="134"/>
      <c r="C6" s="134"/>
      <c r="D6" s="135" t="s">
        <v>82</v>
      </c>
      <c r="E6" s="135"/>
      <c r="F6" s="135"/>
      <c r="G6" s="135"/>
      <c r="H6" s="135"/>
      <c r="I6" s="135"/>
      <c r="J6" s="135"/>
      <c r="K6" s="293"/>
      <c r="L6" s="293"/>
      <c r="M6" s="293"/>
      <c r="N6" s="293"/>
      <c r="O6" s="293"/>
      <c r="P6" s="223"/>
      <c r="T6" s="8"/>
      <c r="U6" s="8"/>
      <c r="V6" s="8"/>
      <c r="W6" s="8"/>
      <c r="X6" s="8"/>
      <c r="Y6" s="8"/>
    </row>
    <row r="7" spans="1:25" ht="68.25" customHeight="1" x14ac:dyDescent="0.3">
      <c r="C7" s="7" t="s">
        <v>83</v>
      </c>
      <c r="D7" s="30" t="s">
        <v>84</v>
      </c>
      <c r="E7" s="30" t="s">
        <v>85</v>
      </c>
      <c r="F7" s="30" t="s">
        <v>86</v>
      </c>
      <c r="G7" s="30" t="s">
        <v>87</v>
      </c>
      <c r="H7" s="30" t="s">
        <v>88</v>
      </c>
      <c r="I7" s="29" t="s">
        <v>89</v>
      </c>
      <c r="J7" s="29" t="s">
        <v>90</v>
      </c>
      <c r="K7" s="29" t="s">
        <v>91</v>
      </c>
      <c r="L7" s="29" t="s">
        <v>92</v>
      </c>
      <c r="M7" s="29" t="s">
        <v>93</v>
      </c>
      <c r="N7" s="29" t="s">
        <v>94</v>
      </c>
      <c r="O7" s="29" t="s">
        <v>95</v>
      </c>
      <c r="P7" s="224"/>
    </row>
    <row r="8" spans="1:25" ht="27" customHeight="1" thickBot="1" x14ac:dyDescent="0.35">
      <c r="A8" s="15"/>
      <c r="B8" s="78"/>
      <c r="C8" s="128" t="s">
        <v>96</v>
      </c>
      <c r="D8" s="142"/>
      <c r="E8" s="143"/>
      <c r="F8" s="143"/>
      <c r="G8" s="143"/>
      <c r="H8" s="143"/>
      <c r="I8" s="143"/>
      <c r="J8" s="143"/>
      <c r="K8" s="143"/>
      <c r="L8" s="143"/>
      <c r="M8" s="143"/>
      <c r="N8" s="143"/>
      <c r="O8" s="143"/>
      <c r="P8" s="225"/>
      <c r="Q8" s="63" t="s">
        <v>248</v>
      </c>
      <c r="R8" s="313" t="s">
        <v>249</v>
      </c>
      <c r="S8" s="313"/>
    </row>
    <row r="9" spans="1:25" ht="14.1" customHeight="1" outlineLevel="1" x14ac:dyDescent="0.3">
      <c r="A9" s="11" t="e">
        <f>+#REF!+1</f>
        <v>#REF!</v>
      </c>
      <c r="B9" s="294" t="s">
        <v>98</v>
      </c>
      <c r="C9" s="116" t="s">
        <v>99</v>
      </c>
      <c r="D9" s="157"/>
      <c r="E9" s="157"/>
      <c r="F9" s="157"/>
      <c r="G9" s="157"/>
      <c r="H9" s="157"/>
      <c r="I9" s="157"/>
      <c r="J9" s="157">
        <v>1</v>
      </c>
      <c r="K9" s="157"/>
      <c r="L9" s="157"/>
      <c r="M9" s="157"/>
      <c r="N9" s="157"/>
      <c r="O9" s="158"/>
      <c r="P9" s="227">
        <v>0.02</v>
      </c>
      <c r="Q9" s="140">
        <v>0.04</v>
      </c>
      <c r="R9" s="300">
        <f>COUNTIF(D9:O10,"1")/(COUNTIF(D9:O10,"1")+COUNTIF(D9:O10,"0"))*Q9</f>
        <v>0.04</v>
      </c>
      <c r="S9" s="301"/>
    </row>
    <row r="10" spans="1:25" ht="14.1" customHeight="1" outlineLevel="1" thickBot="1" x14ac:dyDescent="0.35">
      <c r="A10" s="11" t="e">
        <f>+A9+1</f>
        <v>#REF!</v>
      </c>
      <c r="B10" s="295"/>
      <c r="C10" s="117" t="s">
        <v>100</v>
      </c>
      <c r="D10" s="162"/>
      <c r="E10" s="162"/>
      <c r="F10" s="162"/>
      <c r="G10" s="162"/>
      <c r="H10" s="162"/>
      <c r="I10" s="162"/>
      <c r="J10" s="162">
        <v>1</v>
      </c>
      <c r="K10" s="162"/>
      <c r="L10" s="162"/>
      <c r="M10" s="162"/>
      <c r="N10" s="162"/>
      <c r="O10" s="163"/>
      <c r="P10" s="228">
        <v>0.02</v>
      </c>
      <c r="Q10" s="141"/>
      <c r="R10" s="302"/>
      <c r="S10" s="303"/>
    </row>
    <row r="11" spans="1:25" ht="14.1" customHeight="1" outlineLevel="1" x14ac:dyDescent="0.3">
      <c r="A11" s="11" t="e">
        <f>+#REF!+1</f>
        <v>#REF!</v>
      </c>
      <c r="B11" s="294" t="s">
        <v>251</v>
      </c>
      <c r="C11" s="116" t="s">
        <v>108</v>
      </c>
      <c r="D11" s="157"/>
      <c r="E11" s="157"/>
      <c r="F11" s="157"/>
      <c r="G11" s="157"/>
      <c r="H11" s="157"/>
      <c r="I11" s="157"/>
      <c r="J11" s="157">
        <v>1</v>
      </c>
      <c r="K11" s="157"/>
      <c r="L11" s="157"/>
      <c r="M11" s="157"/>
      <c r="N11" s="157"/>
      <c r="O11" s="158"/>
      <c r="P11" s="237">
        <v>2.3300000000000001E-2</v>
      </c>
      <c r="Q11" s="141"/>
      <c r="R11" s="300">
        <f>COUNTIF(D11:O13,"1")/(COUNTIF(D11:O13,"1")+COUNTIF(D11:O13,"0"))*Q12</f>
        <v>7.0000000000000007E-2</v>
      </c>
      <c r="S11" s="301"/>
    </row>
    <row r="12" spans="1:25" ht="14.1" customHeight="1" outlineLevel="1" x14ac:dyDescent="0.3">
      <c r="A12" s="11" t="e">
        <f>+A11+1</f>
        <v>#REF!</v>
      </c>
      <c r="B12" s="296"/>
      <c r="C12" s="121" t="s">
        <v>109</v>
      </c>
      <c r="D12" s="69"/>
      <c r="E12" s="69"/>
      <c r="F12" s="69"/>
      <c r="G12" s="69"/>
      <c r="H12" s="69"/>
      <c r="I12" s="69"/>
      <c r="J12" s="69">
        <v>1</v>
      </c>
      <c r="K12" s="69"/>
      <c r="L12" s="69"/>
      <c r="M12" s="69"/>
      <c r="N12" s="69"/>
      <c r="O12" s="159"/>
      <c r="P12" s="237">
        <v>2.3300000000000001E-2</v>
      </c>
      <c r="Q12" s="100">
        <v>7.0000000000000007E-2</v>
      </c>
      <c r="R12" s="300"/>
      <c r="S12" s="301"/>
    </row>
    <row r="13" spans="1:25" ht="14.1" customHeight="1" outlineLevel="1" thickBot="1" x14ac:dyDescent="0.35">
      <c r="A13" s="11" t="e">
        <f>+A12+1</f>
        <v>#REF!</v>
      </c>
      <c r="B13" s="295"/>
      <c r="C13" s="124" t="s">
        <v>110</v>
      </c>
      <c r="D13" s="162"/>
      <c r="E13" s="162"/>
      <c r="F13" s="162"/>
      <c r="G13" s="162"/>
      <c r="H13" s="162"/>
      <c r="I13" s="162"/>
      <c r="J13" s="162">
        <v>1</v>
      </c>
      <c r="K13" s="162"/>
      <c r="L13" s="162"/>
      <c r="M13" s="162"/>
      <c r="N13" s="162"/>
      <c r="O13" s="163"/>
      <c r="P13" s="237">
        <v>2.3300000000000001E-2</v>
      </c>
      <c r="Q13" s="150"/>
      <c r="R13" s="302"/>
      <c r="S13" s="303"/>
    </row>
    <row r="14" spans="1:25" ht="14.1" customHeight="1" outlineLevel="1" thickBot="1" x14ac:dyDescent="0.35">
      <c r="A14" s="11" t="e">
        <f>+#REF!+1</f>
        <v>#REF!</v>
      </c>
      <c r="B14" s="83" t="s">
        <v>252</v>
      </c>
      <c r="C14" s="127" t="s">
        <v>117</v>
      </c>
      <c r="D14" s="167"/>
      <c r="E14" s="167"/>
      <c r="F14" s="167"/>
      <c r="G14" s="167"/>
      <c r="H14" s="167"/>
      <c r="I14" s="167"/>
      <c r="J14" s="167">
        <v>1</v>
      </c>
      <c r="K14" s="167"/>
      <c r="L14" s="167"/>
      <c r="M14" s="167"/>
      <c r="N14" s="167"/>
      <c r="O14" s="168"/>
      <c r="P14" s="231">
        <v>0.02</v>
      </c>
      <c r="Q14" s="100">
        <v>0.02</v>
      </c>
      <c r="R14" s="338">
        <f>COUNTIF(D14:O14,"1")/(COUNTIF(D14:O14,"1")+COUNTIF(D14:O14,"0"))*Q14</f>
        <v>0.02</v>
      </c>
      <c r="S14" s="339"/>
    </row>
    <row r="15" spans="1:25" ht="14.1" customHeight="1" outlineLevel="1" thickBot="1" x14ac:dyDescent="0.35">
      <c r="A15" s="11"/>
      <c r="B15" s="83" t="s">
        <v>119</v>
      </c>
      <c r="C15" s="125" t="s">
        <v>120</v>
      </c>
      <c r="D15" s="167"/>
      <c r="E15" s="167"/>
      <c r="F15" s="167"/>
      <c r="G15" s="167"/>
      <c r="H15" s="167"/>
      <c r="I15" s="167"/>
      <c r="J15" s="167">
        <v>1</v>
      </c>
      <c r="K15" s="167"/>
      <c r="L15" s="167"/>
      <c r="M15" s="167"/>
      <c r="N15" s="167"/>
      <c r="O15" s="168"/>
      <c r="P15" s="231">
        <v>0.02</v>
      </c>
      <c r="Q15" s="66">
        <v>0.02</v>
      </c>
      <c r="R15" s="338">
        <f>COUNTIF(D15:O15,"1")/(COUNTIF(D15:O15,"1")+COUNTIF(D15:O15,"0"))*Q15</f>
        <v>0.02</v>
      </c>
      <c r="S15" s="339"/>
    </row>
    <row r="16" spans="1:25" s="8" customFormat="1" ht="26.25" customHeight="1" outlineLevel="1" x14ac:dyDescent="0.3">
      <c r="A16" s="11" t="e">
        <f>+#REF!+1</f>
        <v>#REF!</v>
      </c>
      <c r="B16" s="294" t="s">
        <v>123</v>
      </c>
      <c r="C16" s="119" t="s">
        <v>125</v>
      </c>
      <c r="D16" s="69"/>
      <c r="E16" s="69"/>
      <c r="F16" s="69"/>
      <c r="G16" s="69"/>
      <c r="H16" s="69"/>
      <c r="I16" s="69"/>
      <c r="J16" s="69"/>
      <c r="K16" s="69"/>
      <c r="L16" s="69"/>
      <c r="M16" s="69"/>
      <c r="N16" s="69"/>
      <c r="O16" s="159"/>
      <c r="P16" s="227"/>
      <c r="Q16" s="150"/>
      <c r="R16" s="311">
        <f>COUNTIF(D16:O20,"1")/(COUNTIF(D16:O20,"1")+COUNTIF(D16:O20,"0"))*Q18</f>
        <v>0.1</v>
      </c>
      <c r="S16" s="307"/>
    </row>
    <row r="17" spans="1:22" s="8" customFormat="1" ht="18" customHeight="1" outlineLevel="1" thickBot="1" x14ac:dyDescent="0.35">
      <c r="A17" s="11" t="e">
        <f>+#REF!+1</f>
        <v>#REF!</v>
      </c>
      <c r="B17" s="296"/>
      <c r="C17" s="119" t="s">
        <v>127</v>
      </c>
      <c r="D17" s="69"/>
      <c r="E17" s="69"/>
      <c r="F17" s="69"/>
      <c r="G17" s="69"/>
      <c r="H17" s="69"/>
      <c r="I17" s="69">
        <v>1</v>
      </c>
      <c r="J17" s="69"/>
      <c r="K17" s="69">
        <v>1</v>
      </c>
      <c r="L17" s="69"/>
      <c r="M17" s="69"/>
      <c r="N17" s="69"/>
      <c r="O17" s="159"/>
      <c r="P17" s="227"/>
      <c r="Q17" s="32"/>
      <c r="R17" s="311"/>
      <c r="S17" s="307"/>
    </row>
    <row r="18" spans="1:22" s="8" customFormat="1" ht="14.1" customHeight="1" outlineLevel="1" x14ac:dyDescent="0.3">
      <c r="A18" s="11" t="e">
        <f t="shared" ref="A18" si="0">+A17+1</f>
        <v>#REF!</v>
      </c>
      <c r="B18" s="296"/>
      <c r="C18" s="121" t="s">
        <v>128</v>
      </c>
      <c r="D18" s="69"/>
      <c r="E18" s="69"/>
      <c r="F18" s="69"/>
      <c r="G18" s="69"/>
      <c r="H18" s="69"/>
      <c r="I18" s="69"/>
      <c r="J18" s="69"/>
      <c r="K18" s="69"/>
      <c r="L18" s="69"/>
      <c r="M18" s="69"/>
      <c r="N18" s="69"/>
      <c r="O18" s="159"/>
      <c r="P18" s="227"/>
      <c r="Q18" s="65">
        <v>0.1</v>
      </c>
      <c r="R18" s="311"/>
      <c r="S18" s="307"/>
    </row>
    <row r="19" spans="1:22" s="8" customFormat="1" ht="14.1" customHeight="1" outlineLevel="1" thickBot="1" x14ac:dyDescent="0.35">
      <c r="A19" s="11"/>
      <c r="B19" s="296"/>
      <c r="C19" s="126" t="s">
        <v>138</v>
      </c>
      <c r="D19" s="69"/>
      <c r="E19" s="69"/>
      <c r="F19" s="69"/>
      <c r="G19" s="69"/>
      <c r="H19" s="69"/>
      <c r="I19" s="69">
        <v>1</v>
      </c>
      <c r="J19" s="69"/>
      <c r="K19" s="69">
        <v>1</v>
      </c>
      <c r="L19" s="69"/>
      <c r="M19" s="69"/>
      <c r="N19" s="69"/>
      <c r="O19" s="159"/>
      <c r="P19" s="227"/>
      <c r="Q19" s="32"/>
      <c r="R19" s="311"/>
      <c r="S19" s="307"/>
    </row>
    <row r="20" spans="1:22" s="8" customFormat="1" ht="14.1" customHeight="1" outlineLevel="1" thickBot="1" x14ac:dyDescent="0.35">
      <c r="A20" s="11">
        <f>+A19+1</f>
        <v>1</v>
      </c>
      <c r="B20" s="295"/>
      <c r="C20" s="215" t="s">
        <v>139</v>
      </c>
      <c r="D20" s="170"/>
      <c r="E20" s="170"/>
      <c r="F20" s="170"/>
      <c r="G20" s="170"/>
      <c r="H20" s="170"/>
      <c r="I20" s="170"/>
      <c r="J20" s="170"/>
      <c r="K20" s="170"/>
      <c r="L20" s="170"/>
      <c r="M20" s="170"/>
      <c r="N20" s="170"/>
      <c r="O20" s="174"/>
      <c r="P20" s="227"/>
      <c r="Q20" s="32"/>
      <c r="R20" s="311"/>
      <c r="S20" s="307"/>
    </row>
    <row r="21" spans="1:22" s="8" customFormat="1" ht="14.1" customHeight="1" outlineLevel="1" x14ac:dyDescent="0.3">
      <c r="A21" s="11" t="e">
        <f>+#REF!+1</f>
        <v>#REF!</v>
      </c>
      <c r="B21" s="294" t="s">
        <v>169</v>
      </c>
      <c r="C21" s="120" t="s">
        <v>170</v>
      </c>
      <c r="D21" s="157">
        <v>1</v>
      </c>
      <c r="E21" s="157"/>
      <c r="F21" s="157"/>
      <c r="G21" s="157"/>
      <c r="H21" s="157"/>
      <c r="I21" s="157"/>
      <c r="J21" s="157"/>
      <c r="K21" s="157"/>
      <c r="L21" s="157"/>
      <c r="M21" s="157"/>
      <c r="N21" s="157"/>
      <c r="O21" s="158"/>
      <c r="P21" s="238">
        <v>1.4E-2</v>
      </c>
      <c r="Q21" s="65">
        <v>7.0000000000000007E-2</v>
      </c>
      <c r="R21" s="304">
        <f>COUNTIF(D21:O25,"1")/(COUNTIF(D21:O25,"1")+COUNTIF(D21:O25,"0"))*Q21</f>
        <v>7.0000000000000007E-2</v>
      </c>
      <c r="S21" s="305"/>
    </row>
    <row r="22" spans="1:22" s="8" customFormat="1" ht="14.1" customHeight="1" outlineLevel="1" x14ac:dyDescent="0.3">
      <c r="A22" s="11" t="e">
        <f>+A21+1</f>
        <v>#REF!</v>
      </c>
      <c r="B22" s="296"/>
      <c r="C22" s="121" t="s">
        <v>171</v>
      </c>
      <c r="D22" s="69"/>
      <c r="E22" s="69"/>
      <c r="F22" s="69"/>
      <c r="G22" s="69"/>
      <c r="H22" s="69"/>
      <c r="I22" s="69"/>
      <c r="J22" s="69"/>
      <c r="K22" s="69"/>
      <c r="L22" s="69"/>
      <c r="M22" s="69"/>
      <c r="N22" s="69"/>
      <c r="O22" s="159"/>
      <c r="P22" s="238">
        <v>1.4E-2</v>
      </c>
      <c r="Q22" s="62"/>
      <c r="R22" s="306"/>
      <c r="S22" s="307"/>
    </row>
    <row r="23" spans="1:22" s="8" customFormat="1" ht="14.1" customHeight="1" outlineLevel="1" x14ac:dyDescent="0.3">
      <c r="A23" s="11" t="e">
        <f>+A22+1</f>
        <v>#REF!</v>
      </c>
      <c r="B23" s="296"/>
      <c r="C23" s="121" t="s">
        <v>172</v>
      </c>
      <c r="D23" s="69"/>
      <c r="E23" s="69"/>
      <c r="F23" s="69"/>
      <c r="G23" s="69"/>
      <c r="H23" s="69"/>
      <c r="I23" s="69"/>
      <c r="J23" s="69"/>
      <c r="K23" s="69"/>
      <c r="L23" s="69"/>
      <c r="M23" s="69"/>
      <c r="N23" s="69"/>
      <c r="O23" s="159"/>
      <c r="P23" s="238">
        <v>1.4E-2</v>
      </c>
      <c r="Q23" s="62"/>
      <c r="R23" s="306"/>
      <c r="S23" s="307"/>
      <c r="V23" s="57"/>
    </row>
    <row r="24" spans="1:22" s="8" customFormat="1" ht="14.1" customHeight="1" outlineLevel="1" x14ac:dyDescent="0.3">
      <c r="A24" s="11" t="e">
        <f>+A23+1</f>
        <v>#REF!</v>
      </c>
      <c r="B24" s="296"/>
      <c r="C24" s="121" t="s">
        <v>173</v>
      </c>
      <c r="D24" s="69"/>
      <c r="E24" s="69"/>
      <c r="F24" s="69"/>
      <c r="G24" s="69"/>
      <c r="H24" s="69"/>
      <c r="I24" s="69"/>
      <c r="J24" s="69"/>
      <c r="K24" s="69"/>
      <c r="L24" s="69"/>
      <c r="M24" s="69"/>
      <c r="N24" s="69"/>
      <c r="O24" s="159"/>
      <c r="P24" s="238">
        <v>1.4E-2</v>
      </c>
      <c r="Q24" s="62"/>
      <c r="R24" s="306"/>
      <c r="S24" s="307"/>
    </row>
    <row r="25" spans="1:22" s="8" customFormat="1" ht="14.1" customHeight="1" outlineLevel="1" thickBot="1" x14ac:dyDescent="0.35">
      <c r="A25" s="11"/>
      <c r="B25" s="295"/>
      <c r="C25" s="124" t="s">
        <v>176</v>
      </c>
      <c r="D25" s="162"/>
      <c r="E25" s="162"/>
      <c r="F25" s="162"/>
      <c r="G25" s="162"/>
      <c r="H25" s="162"/>
      <c r="I25" s="162"/>
      <c r="J25" s="162"/>
      <c r="K25" s="162"/>
      <c r="L25" s="162"/>
      <c r="M25" s="162"/>
      <c r="N25" s="162"/>
      <c r="O25" s="163"/>
      <c r="P25" s="238">
        <v>1.4E-2</v>
      </c>
      <c r="Q25" s="62"/>
      <c r="R25" s="308"/>
      <c r="S25" s="309"/>
    </row>
    <row r="26" spans="1:22" s="8" customFormat="1" ht="14.1" customHeight="1" outlineLevel="1" x14ac:dyDescent="0.3">
      <c r="A26" s="11" t="e">
        <f>+#REF!+1</f>
        <v>#REF!</v>
      </c>
      <c r="B26" s="294" t="s">
        <v>177</v>
      </c>
      <c r="C26" s="116" t="s">
        <v>178</v>
      </c>
      <c r="D26" s="157"/>
      <c r="E26" s="157"/>
      <c r="F26" s="157"/>
      <c r="G26" s="157"/>
      <c r="H26" s="157"/>
      <c r="I26" s="157"/>
      <c r="J26" s="157"/>
      <c r="K26" s="157"/>
      <c r="L26" s="157"/>
      <c r="M26" s="157"/>
      <c r="N26" s="157"/>
      <c r="O26" s="158"/>
      <c r="P26" s="238">
        <v>6.6600000000000001E-3</v>
      </c>
      <c r="Q26" s="65">
        <v>0.02</v>
      </c>
      <c r="R26" s="304">
        <f>COUNTIF(D26:O28,"1")/(COUNTIF(D26:O28,"1")+COUNTIF(D26:O28,"0"))*Q26</f>
        <v>8.8888888888888889E-3</v>
      </c>
      <c r="S26" s="305"/>
      <c r="V26" s="57"/>
    </row>
    <row r="27" spans="1:22" s="8" customFormat="1" ht="14.1" customHeight="1" outlineLevel="1" x14ac:dyDescent="0.3">
      <c r="A27" s="11" t="e">
        <f>+A26+1</f>
        <v>#REF!</v>
      </c>
      <c r="B27" s="296"/>
      <c r="C27" s="119" t="s">
        <v>179</v>
      </c>
      <c r="D27" s="69"/>
      <c r="E27" s="69"/>
      <c r="F27" s="69"/>
      <c r="G27" s="69"/>
      <c r="H27" s="69"/>
      <c r="I27" s="69"/>
      <c r="J27" s="69"/>
      <c r="K27" s="69"/>
      <c r="L27" s="69"/>
      <c r="M27" s="69"/>
      <c r="N27" s="69"/>
      <c r="O27" s="159"/>
      <c r="P27" s="238">
        <v>6.6600000000000001E-3</v>
      </c>
      <c r="R27" s="306"/>
      <c r="S27" s="307"/>
    </row>
    <row r="28" spans="1:22" s="8" customFormat="1" ht="31.5" customHeight="1" outlineLevel="1" thickBot="1" x14ac:dyDescent="0.35">
      <c r="A28" s="11" t="e">
        <f>+A27+1</f>
        <v>#REF!</v>
      </c>
      <c r="B28" s="295"/>
      <c r="C28" s="117" t="s">
        <v>180</v>
      </c>
      <c r="D28" s="162">
        <v>0</v>
      </c>
      <c r="E28" s="162">
        <v>0</v>
      </c>
      <c r="F28" s="162">
        <v>0</v>
      </c>
      <c r="G28" s="162">
        <v>0</v>
      </c>
      <c r="H28" s="162">
        <v>0</v>
      </c>
      <c r="I28" s="162">
        <v>1</v>
      </c>
      <c r="J28" s="162">
        <v>1</v>
      </c>
      <c r="K28" s="162">
        <v>1</v>
      </c>
      <c r="L28" s="162">
        <v>1</v>
      </c>
      <c r="M28" s="162"/>
      <c r="N28" s="162"/>
      <c r="O28" s="163"/>
      <c r="P28" s="238">
        <v>6.6600000000000001E-3</v>
      </c>
      <c r="Q28" s="32"/>
      <c r="R28" s="308"/>
      <c r="S28" s="309"/>
    </row>
    <row r="29" spans="1:22" s="8" customFormat="1" ht="14.1" customHeight="1" outlineLevel="1" thickBot="1" x14ac:dyDescent="0.35">
      <c r="A29" s="11" t="e">
        <f>+#REF!+1</f>
        <v>#REF!</v>
      </c>
      <c r="B29" s="294" t="s">
        <v>181</v>
      </c>
      <c r="C29" s="120" t="s">
        <v>182</v>
      </c>
      <c r="D29" s="157">
        <v>1</v>
      </c>
      <c r="E29" s="157">
        <v>1</v>
      </c>
      <c r="F29" s="157">
        <v>1</v>
      </c>
      <c r="G29" s="157">
        <v>1</v>
      </c>
      <c r="H29" s="157">
        <v>1</v>
      </c>
      <c r="I29" s="157">
        <v>1</v>
      </c>
      <c r="J29" s="157">
        <v>1</v>
      </c>
      <c r="K29" s="157">
        <v>1</v>
      </c>
      <c r="L29" s="157">
        <v>1</v>
      </c>
      <c r="M29" s="157"/>
      <c r="N29" s="157"/>
      <c r="O29" s="158"/>
      <c r="P29" s="236">
        <v>0.01</v>
      </c>
      <c r="Q29" s="65">
        <v>0.05</v>
      </c>
      <c r="R29" s="310">
        <f>COUNTIF(D29:O33,"1")/(COUNTIF(D29:O33,"1")+COUNTIF(D29:O33,"0"))*Q29</f>
        <v>0.05</v>
      </c>
      <c r="S29" s="310"/>
    </row>
    <row r="30" spans="1:22" ht="14.1" customHeight="1" outlineLevel="1" thickBot="1" x14ac:dyDescent="0.35">
      <c r="A30" s="11" t="e">
        <f>+A29+1</f>
        <v>#REF!</v>
      </c>
      <c r="B30" s="296"/>
      <c r="C30" s="121" t="s">
        <v>183</v>
      </c>
      <c r="D30" s="69">
        <v>1</v>
      </c>
      <c r="E30" s="69">
        <v>1</v>
      </c>
      <c r="F30" s="69">
        <v>1</v>
      </c>
      <c r="G30" s="69">
        <v>1</v>
      </c>
      <c r="H30" s="69">
        <v>1</v>
      </c>
      <c r="I30" s="69">
        <v>1</v>
      </c>
      <c r="J30" s="69">
        <v>1</v>
      </c>
      <c r="K30" s="69">
        <v>1</v>
      </c>
      <c r="L30" s="69">
        <v>1</v>
      </c>
      <c r="M30" s="69"/>
      <c r="N30" s="69"/>
      <c r="O30" s="159"/>
      <c r="P30" s="236">
        <v>0.01</v>
      </c>
      <c r="Q30" s="32"/>
      <c r="R30" s="311"/>
      <c r="S30" s="311"/>
    </row>
    <row r="31" spans="1:22" ht="14.1" customHeight="1" outlineLevel="1" thickBot="1" x14ac:dyDescent="0.35">
      <c r="A31" s="11" t="e">
        <f>+A30+1</f>
        <v>#REF!</v>
      </c>
      <c r="B31" s="296"/>
      <c r="C31" s="121" t="s">
        <v>184</v>
      </c>
      <c r="D31" s="69">
        <v>1</v>
      </c>
      <c r="E31" s="69">
        <v>1</v>
      </c>
      <c r="F31" s="69">
        <v>1</v>
      </c>
      <c r="G31" s="69">
        <v>1</v>
      </c>
      <c r="H31" s="69">
        <v>1</v>
      </c>
      <c r="I31" s="69">
        <v>1</v>
      </c>
      <c r="J31" s="69">
        <v>1</v>
      </c>
      <c r="K31" s="69">
        <v>1</v>
      </c>
      <c r="L31" s="69">
        <v>1</v>
      </c>
      <c r="M31" s="69"/>
      <c r="N31" s="69"/>
      <c r="O31" s="159"/>
      <c r="P31" s="236">
        <v>0.01</v>
      </c>
      <c r="Q31" s="32"/>
      <c r="R31" s="311"/>
      <c r="S31" s="311"/>
      <c r="V31" s="57"/>
    </row>
    <row r="32" spans="1:22" ht="14.25" customHeight="1" outlineLevel="1" x14ac:dyDescent="0.3">
      <c r="A32" s="11" t="e">
        <f>+A31+1</f>
        <v>#REF!</v>
      </c>
      <c r="B32" s="296"/>
      <c r="C32" s="121" t="s">
        <v>185</v>
      </c>
      <c r="D32" s="69"/>
      <c r="E32" s="69"/>
      <c r="F32" s="69"/>
      <c r="G32" s="69"/>
      <c r="H32" s="69"/>
      <c r="I32" s="69"/>
      <c r="J32" s="69"/>
      <c r="K32" s="69"/>
      <c r="L32" s="69"/>
      <c r="M32" s="69"/>
      <c r="N32" s="69"/>
      <c r="O32" s="159"/>
      <c r="P32" s="236">
        <v>0.01</v>
      </c>
      <c r="Q32" s="32"/>
      <c r="R32" s="311"/>
      <c r="S32" s="311"/>
    </row>
    <row r="33" spans="1:22" ht="14.1" customHeight="1" outlineLevel="1" thickBot="1" x14ac:dyDescent="0.35">
      <c r="A33" s="11"/>
      <c r="B33" s="295"/>
      <c r="C33" s="124" t="s">
        <v>253</v>
      </c>
      <c r="D33" s="162"/>
      <c r="E33" s="162"/>
      <c r="F33" s="162"/>
      <c r="G33" s="162"/>
      <c r="H33" s="162"/>
      <c r="I33" s="162">
        <v>1</v>
      </c>
      <c r="J33" s="162">
        <v>1</v>
      </c>
      <c r="K33" s="162">
        <v>1</v>
      </c>
      <c r="L33" s="162">
        <v>1</v>
      </c>
      <c r="M33" s="162"/>
      <c r="N33" s="162"/>
      <c r="O33" s="163"/>
      <c r="P33" s="226">
        <v>0.01</v>
      </c>
      <c r="R33" s="312"/>
      <c r="S33" s="312"/>
    </row>
    <row r="34" spans="1:22" s="8" customFormat="1" ht="14.1" customHeight="1" outlineLevel="1" thickBot="1" x14ac:dyDescent="0.35">
      <c r="A34" s="11" t="e">
        <f>+#REF!+1</f>
        <v>#REF!</v>
      </c>
      <c r="B34" s="294" t="s">
        <v>194</v>
      </c>
      <c r="C34" s="120" t="s">
        <v>195</v>
      </c>
      <c r="D34" s="157"/>
      <c r="E34" s="157"/>
      <c r="F34" s="157"/>
      <c r="G34" s="157"/>
      <c r="H34" s="157"/>
      <c r="I34" s="157">
        <v>0</v>
      </c>
      <c r="J34" s="157">
        <v>0</v>
      </c>
      <c r="K34" s="157">
        <v>0</v>
      </c>
      <c r="L34" s="162">
        <v>0</v>
      </c>
      <c r="M34" s="157"/>
      <c r="N34" s="157"/>
      <c r="O34" s="158"/>
      <c r="P34" s="240">
        <v>8.7500000000000008E-3</v>
      </c>
      <c r="Q34" s="32"/>
      <c r="R34" s="304">
        <f>COUNTIF(D34:O41,"1")/(COUNTIF(D34:O41,"1")+COUNTIF(D34:O41,"0"))*Q35</f>
        <v>0</v>
      </c>
      <c r="S34" s="305"/>
    </row>
    <row r="35" spans="1:22" s="8" customFormat="1" ht="14.1" customHeight="1" outlineLevel="1" thickBot="1" x14ac:dyDescent="0.35">
      <c r="A35" s="11" t="e">
        <f t="shared" ref="A35:A41" si="1">+A34+1</f>
        <v>#REF!</v>
      </c>
      <c r="B35" s="296"/>
      <c r="C35" s="121" t="s">
        <v>196</v>
      </c>
      <c r="D35" s="69"/>
      <c r="E35" s="69"/>
      <c r="F35" s="69"/>
      <c r="G35" s="69"/>
      <c r="H35" s="69"/>
      <c r="I35" s="69">
        <v>0</v>
      </c>
      <c r="J35" s="69">
        <v>0</v>
      </c>
      <c r="K35" s="69">
        <v>0</v>
      </c>
      <c r="L35" s="162">
        <v>0</v>
      </c>
      <c r="M35" s="69"/>
      <c r="N35" s="69"/>
      <c r="O35" s="159"/>
      <c r="P35" s="240">
        <v>8.7500000000000008E-3</v>
      </c>
      <c r="Q35" s="65">
        <v>7.0000000000000007E-2</v>
      </c>
      <c r="R35" s="306"/>
      <c r="S35" s="307"/>
    </row>
    <row r="36" spans="1:22" s="8" customFormat="1" ht="30" customHeight="1" outlineLevel="1" thickBot="1" x14ac:dyDescent="0.35">
      <c r="A36" s="11" t="e">
        <f t="shared" si="1"/>
        <v>#REF!</v>
      </c>
      <c r="B36" s="296"/>
      <c r="C36" s="122" t="s">
        <v>197</v>
      </c>
      <c r="D36" s="69"/>
      <c r="E36" s="69"/>
      <c r="F36" s="69"/>
      <c r="G36" s="69"/>
      <c r="H36" s="69"/>
      <c r="I36" s="69">
        <v>0</v>
      </c>
      <c r="J36" s="69">
        <v>0</v>
      </c>
      <c r="K36" s="69">
        <v>0</v>
      </c>
      <c r="L36" s="162">
        <v>0</v>
      </c>
      <c r="M36" s="69"/>
      <c r="N36" s="69"/>
      <c r="O36" s="159"/>
      <c r="P36" s="240">
        <v>8.7500000000000008E-3</v>
      </c>
      <c r="Q36" s="32"/>
      <c r="R36" s="306"/>
      <c r="S36" s="307"/>
    </row>
    <row r="37" spans="1:22" s="8" customFormat="1" ht="27.75" customHeight="1" outlineLevel="1" thickBot="1" x14ac:dyDescent="0.35">
      <c r="A37" s="11" t="e">
        <f t="shared" si="1"/>
        <v>#REF!</v>
      </c>
      <c r="B37" s="296"/>
      <c r="C37" s="122" t="s">
        <v>198</v>
      </c>
      <c r="D37" s="69"/>
      <c r="E37" s="69"/>
      <c r="F37" s="69"/>
      <c r="G37" s="69"/>
      <c r="H37" s="69"/>
      <c r="I37" s="69">
        <v>0</v>
      </c>
      <c r="J37" s="69">
        <v>0</v>
      </c>
      <c r="K37" s="69">
        <v>0</v>
      </c>
      <c r="L37" s="162">
        <v>0</v>
      </c>
      <c r="M37" s="69"/>
      <c r="N37" s="69"/>
      <c r="O37" s="159"/>
      <c r="P37" s="240">
        <v>8.7500000000000008E-3</v>
      </c>
      <c r="R37" s="306"/>
      <c r="S37" s="307"/>
      <c r="V37" s="57"/>
    </row>
    <row r="38" spans="1:22" s="8" customFormat="1" ht="30" customHeight="1" outlineLevel="1" thickBot="1" x14ac:dyDescent="0.35">
      <c r="A38" s="11" t="e">
        <f t="shared" si="1"/>
        <v>#REF!</v>
      </c>
      <c r="B38" s="296"/>
      <c r="C38" s="122" t="s">
        <v>199</v>
      </c>
      <c r="D38" s="69"/>
      <c r="E38" s="69"/>
      <c r="F38" s="69"/>
      <c r="G38" s="69"/>
      <c r="H38" s="69"/>
      <c r="I38" s="69">
        <v>0</v>
      </c>
      <c r="J38" s="69">
        <v>0</v>
      </c>
      <c r="K38" s="69">
        <v>0</v>
      </c>
      <c r="L38" s="162">
        <v>0</v>
      </c>
      <c r="M38" s="69"/>
      <c r="N38" s="69"/>
      <c r="O38" s="159"/>
      <c r="P38" s="240">
        <v>8.7500000000000008E-3</v>
      </c>
      <c r="Q38" s="32"/>
      <c r="R38" s="306"/>
      <c r="S38" s="307"/>
    </row>
    <row r="39" spans="1:22" s="8" customFormat="1" ht="14.1" customHeight="1" outlineLevel="1" thickBot="1" x14ac:dyDescent="0.35">
      <c r="A39" s="11" t="e">
        <f t="shared" si="1"/>
        <v>#REF!</v>
      </c>
      <c r="B39" s="296"/>
      <c r="C39" s="121" t="s">
        <v>200</v>
      </c>
      <c r="D39" s="69"/>
      <c r="E39" s="69"/>
      <c r="F39" s="69"/>
      <c r="G39" s="69"/>
      <c r="H39" s="69"/>
      <c r="I39" s="69">
        <v>0</v>
      </c>
      <c r="J39" s="69">
        <v>0</v>
      </c>
      <c r="K39" s="69">
        <v>0</v>
      </c>
      <c r="L39" s="162">
        <v>0</v>
      </c>
      <c r="M39" s="69"/>
      <c r="N39" s="69"/>
      <c r="O39" s="159"/>
      <c r="P39" s="240">
        <v>8.7500000000000008E-3</v>
      </c>
      <c r="Q39" s="32"/>
      <c r="R39" s="306"/>
      <c r="S39" s="307"/>
    </row>
    <row r="40" spans="1:22" s="8" customFormat="1" ht="14.1" customHeight="1" outlineLevel="1" thickBot="1" x14ac:dyDescent="0.35">
      <c r="A40" s="11" t="e">
        <f t="shared" si="1"/>
        <v>#REF!</v>
      </c>
      <c r="B40" s="296"/>
      <c r="C40" s="121" t="s">
        <v>201</v>
      </c>
      <c r="D40" s="69"/>
      <c r="E40" s="69"/>
      <c r="F40" s="69"/>
      <c r="G40" s="69"/>
      <c r="H40" s="69"/>
      <c r="I40" s="69">
        <v>0</v>
      </c>
      <c r="J40" s="69">
        <v>0</v>
      </c>
      <c r="K40" s="69">
        <v>0</v>
      </c>
      <c r="L40" s="162">
        <v>0</v>
      </c>
      <c r="M40" s="69"/>
      <c r="N40" s="69"/>
      <c r="O40" s="159"/>
      <c r="P40" s="240">
        <v>8.7500000000000008E-3</v>
      </c>
      <c r="Q40" s="32"/>
      <c r="R40" s="306"/>
      <c r="S40" s="307"/>
    </row>
    <row r="41" spans="1:22" s="8" customFormat="1" ht="14.1" customHeight="1" outlineLevel="1" thickBot="1" x14ac:dyDescent="0.35">
      <c r="A41" s="11" t="e">
        <f t="shared" si="1"/>
        <v>#REF!</v>
      </c>
      <c r="B41" s="295"/>
      <c r="C41" s="124" t="s">
        <v>202</v>
      </c>
      <c r="D41" s="162"/>
      <c r="E41" s="162"/>
      <c r="F41" s="162"/>
      <c r="G41" s="162"/>
      <c r="H41" s="162"/>
      <c r="I41" s="162">
        <v>0</v>
      </c>
      <c r="J41" s="162">
        <v>0</v>
      </c>
      <c r="K41" s="162">
        <v>0</v>
      </c>
      <c r="L41" s="162">
        <v>0</v>
      </c>
      <c r="M41" s="162"/>
      <c r="N41" s="162"/>
      <c r="O41" s="163"/>
      <c r="P41" s="240">
        <v>8.7500000000000008E-3</v>
      </c>
      <c r="Q41" s="62"/>
      <c r="R41" s="308"/>
      <c r="S41" s="309"/>
    </row>
    <row r="42" spans="1:22" s="8" customFormat="1" ht="14.1" customHeight="1" outlineLevel="1" thickBot="1" x14ac:dyDescent="0.35">
      <c r="A42" s="11" t="e">
        <f>+#REF!+1</f>
        <v>#REF!</v>
      </c>
      <c r="B42" s="294" t="s">
        <v>203</v>
      </c>
      <c r="C42" s="120" t="s">
        <v>204</v>
      </c>
      <c r="D42" s="157"/>
      <c r="E42" s="157"/>
      <c r="F42" s="157"/>
      <c r="G42" s="157"/>
      <c r="H42" s="157"/>
      <c r="I42" s="157"/>
      <c r="J42" s="157"/>
      <c r="K42" s="157"/>
      <c r="L42" s="157">
        <v>1</v>
      </c>
      <c r="M42" s="157">
        <v>1</v>
      </c>
      <c r="N42" s="157">
        <v>1</v>
      </c>
      <c r="O42" s="158">
        <v>1</v>
      </c>
      <c r="P42" s="240">
        <v>1.4E-2</v>
      </c>
      <c r="Q42" s="32"/>
      <c r="R42" s="304">
        <f>COUNTIF(D42:O46,"1")/(COUNTIF(D42:O46,"1")+COUNTIF(D42:O46,"0"))*Q43</f>
        <v>7.0000000000000007E-2</v>
      </c>
      <c r="S42" s="305"/>
    </row>
    <row r="43" spans="1:22" ht="13.5" customHeight="1" outlineLevel="1" thickBot="1" x14ac:dyDescent="0.35">
      <c r="A43" s="11" t="e">
        <f t="shared" ref="A43:A46" si="2">+A42+1</f>
        <v>#REF!</v>
      </c>
      <c r="B43" s="296"/>
      <c r="C43" s="119" t="s">
        <v>205</v>
      </c>
      <c r="D43" s="69"/>
      <c r="E43" s="69"/>
      <c r="F43" s="69"/>
      <c r="G43" s="69"/>
      <c r="H43" s="69"/>
      <c r="I43" s="69"/>
      <c r="J43" s="69"/>
      <c r="K43" s="69"/>
      <c r="L43" s="69">
        <v>1</v>
      </c>
      <c r="M43" s="69">
        <v>1</v>
      </c>
      <c r="N43" s="69">
        <v>1</v>
      </c>
      <c r="O43" s="159">
        <v>1</v>
      </c>
      <c r="P43" s="240">
        <v>1.4E-2</v>
      </c>
      <c r="Q43" s="65">
        <v>7.0000000000000007E-2</v>
      </c>
      <c r="R43" s="306"/>
      <c r="S43" s="307"/>
    </row>
    <row r="44" spans="1:22" ht="14.1" customHeight="1" outlineLevel="1" thickBot="1" x14ac:dyDescent="0.35">
      <c r="A44" s="11" t="e">
        <f t="shared" si="2"/>
        <v>#REF!</v>
      </c>
      <c r="B44" s="296"/>
      <c r="C44" s="119" t="s">
        <v>206</v>
      </c>
      <c r="D44" s="69"/>
      <c r="E44" s="69"/>
      <c r="F44" s="69"/>
      <c r="G44" s="69"/>
      <c r="H44" s="69"/>
      <c r="I44" s="69"/>
      <c r="J44" s="69"/>
      <c r="K44" s="69"/>
      <c r="L44" s="69">
        <v>1</v>
      </c>
      <c r="M44" s="69">
        <v>1</v>
      </c>
      <c r="N44" s="69">
        <v>1</v>
      </c>
      <c r="O44" s="159">
        <v>1</v>
      </c>
      <c r="P44" s="240">
        <v>1.4E-2</v>
      </c>
      <c r="Q44" s="32"/>
      <c r="R44" s="306"/>
      <c r="S44" s="307"/>
    </row>
    <row r="45" spans="1:22" ht="14.1" customHeight="1" outlineLevel="1" thickBot="1" x14ac:dyDescent="0.35">
      <c r="A45" s="11" t="e">
        <f t="shared" si="2"/>
        <v>#REF!</v>
      </c>
      <c r="B45" s="296"/>
      <c r="C45" s="119" t="s">
        <v>207</v>
      </c>
      <c r="D45" s="69"/>
      <c r="E45" s="69"/>
      <c r="F45" s="69"/>
      <c r="G45" s="69"/>
      <c r="H45" s="69"/>
      <c r="I45" s="69"/>
      <c r="J45" s="69"/>
      <c r="K45" s="69"/>
      <c r="L45" s="69"/>
      <c r="M45" s="69"/>
      <c r="N45" s="69"/>
      <c r="O45" s="159"/>
      <c r="P45" s="240">
        <v>1.4E-2</v>
      </c>
      <c r="Q45" s="32"/>
      <c r="R45" s="306"/>
      <c r="S45" s="307"/>
    </row>
    <row r="46" spans="1:22" ht="13.5" customHeight="1" outlineLevel="1" thickBot="1" x14ac:dyDescent="0.35">
      <c r="A46" s="11" t="e">
        <f t="shared" si="2"/>
        <v>#REF!</v>
      </c>
      <c r="B46" s="295"/>
      <c r="C46" s="124" t="s">
        <v>208</v>
      </c>
      <c r="D46" s="162"/>
      <c r="E46" s="162"/>
      <c r="F46" s="162"/>
      <c r="G46" s="162"/>
      <c r="H46" s="162"/>
      <c r="I46" s="162"/>
      <c r="J46" s="162"/>
      <c r="K46" s="162"/>
      <c r="L46" s="162"/>
      <c r="M46" s="162"/>
      <c r="N46" s="162"/>
      <c r="O46" s="163"/>
      <c r="P46" s="240">
        <v>1.4E-2</v>
      </c>
      <c r="Q46" s="32"/>
      <c r="R46" s="306"/>
      <c r="S46" s="307"/>
    </row>
    <row r="47" spans="1:22" s="8" customFormat="1" ht="14.1" customHeight="1" outlineLevel="1" thickBot="1" x14ac:dyDescent="0.35">
      <c r="A47" s="75" t="e">
        <f>+#REF!+1</f>
        <v>#REF!</v>
      </c>
      <c r="B47" s="91" t="s">
        <v>210</v>
      </c>
      <c r="C47" s="219" t="s">
        <v>261</v>
      </c>
      <c r="D47" s="220">
        <v>0</v>
      </c>
      <c r="E47" s="220">
        <v>0</v>
      </c>
      <c r="F47" s="220">
        <v>0</v>
      </c>
      <c r="G47" s="220">
        <v>0</v>
      </c>
      <c r="H47" s="220">
        <v>0</v>
      </c>
      <c r="I47" s="220">
        <v>1</v>
      </c>
      <c r="J47" s="220">
        <v>1</v>
      </c>
      <c r="K47" s="220">
        <v>1</v>
      </c>
      <c r="L47" s="220">
        <v>1</v>
      </c>
      <c r="M47" s="220"/>
      <c r="N47" s="220"/>
      <c r="O47" s="155"/>
      <c r="P47" s="227">
        <v>0.05</v>
      </c>
      <c r="Q47" s="65">
        <v>0.05</v>
      </c>
      <c r="R47" s="324">
        <f>COUNTIF(D47:O47,"1")/(COUNTIF(D47:O47,"1")+COUNTIF(D47:O47,"0"))*Q47</f>
        <v>2.2222222222222223E-2</v>
      </c>
      <c r="S47" s="324"/>
    </row>
    <row r="48" spans="1:22" s="8" customFormat="1" ht="14.1" customHeight="1" outlineLevel="1" thickBot="1" x14ac:dyDescent="0.35">
      <c r="A48" s="75" t="e">
        <f>+#REF!+1</f>
        <v>#REF!</v>
      </c>
      <c r="B48" s="334" t="s">
        <v>224</v>
      </c>
      <c r="C48" s="214" t="s">
        <v>225</v>
      </c>
      <c r="D48" s="169"/>
      <c r="E48" s="169"/>
      <c r="F48" s="169"/>
      <c r="G48" s="169"/>
      <c r="H48" s="169"/>
      <c r="I48" s="169">
        <v>1</v>
      </c>
      <c r="J48" s="177">
        <v>1</v>
      </c>
      <c r="K48" s="169">
        <v>1</v>
      </c>
      <c r="L48" s="177">
        <v>1</v>
      </c>
      <c r="M48" s="177"/>
      <c r="N48" s="177"/>
      <c r="O48" s="209"/>
      <c r="P48" s="248">
        <v>2.3300000000000001E-2</v>
      </c>
      <c r="Q48" s="65">
        <v>7.0000000000000007E-2</v>
      </c>
      <c r="R48" s="304">
        <f>COUNTIF(D48:O50,"1")/(COUNTIF(D48:O50,"1")+COUNTIF(D48:O50,"0"))*Q48</f>
        <v>7.0000000000000007E-2</v>
      </c>
      <c r="S48" s="305"/>
    </row>
    <row r="49" spans="1:20" ht="14.1" customHeight="1" outlineLevel="1" thickBot="1" x14ac:dyDescent="0.35">
      <c r="A49" s="75" t="e">
        <f>+A48+1</f>
        <v>#REF!</v>
      </c>
      <c r="B49" s="335"/>
      <c r="C49" s="187" t="s">
        <v>226</v>
      </c>
      <c r="D49" s="71"/>
      <c r="E49" s="71"/>
      <c r="F49" s="71"/>
      <c r="G49" s="71"/>
      <c r="H49" s="71"/>
      <c r="I49" s="71">
        <v>1</v>
      </c>
      <c r="J49" s="71">
        <v>1</v>
      </c>
      <c r="K49" s="71">
        <v>1</v>
      </c>
      <c r="L49" s="71">
        <v>1</v>
      </c>
      <c r="M49" s="71"/>
      <c r="N49" s="71"/>
      <c r="O49" s="179"/>
      <c r="P49" s="248">
        <v>2.3300000000000001E-2</v>
      </c>
      <c r="Q49" s="32"/>
      <c r="R49" s="306"/>
      <c r="S49" s="307"/>
      <c r="T49" s="57"/>
    </row>
    <row r="50" spans="1:20" ht="13.5" customHeight="1" outlineLevel="1" thickBot="1" x14ac:dyDescent="0.35">
      <c r="A50" s="75" t="e">
        <f>+A49+1</f>
        <v>#REF!</v>
      </c>
      <c r="B50" s="336"/>
      <c r="C50" s="221" t="s">
        <v>227</v>
      </c>
      <c r="D50" s="182"/>
      <c r="E50" s="182"/>
      <c r="F50" s="182"/>
      <c r="G50" s="182"/>
      <c r="H50" s="182"/>
      <c r="I50" s="182">
        <v>1</v>
      </c>
      <c r="J50" s="182">
        <v>1</v>
      </c>
      <c r="K50" s="182">
        <v>1</v>
      </c>
      <c r="L50" s="182">
        <v>1</v>
      </c>
      <c r="M50" s="182"/>
      <c r="N50" s="182"/>
      <c r="O50" s="210"/>
      <c r="P50" s="240">
        <v>2.3300000000000001E-2</v>
      </c>
      <c r="R50" s="308"/>
      <c r="S50" s="309"/>
    </row>
    <row r="51" spans="1:20" s="8" customFormat="1" ht="13.5" customHeight="1" outlineLevel="1" x14ac:dyDescent="0.3">
      <c r="A51" s="75">
        <v>2</v>
      </c>
      <c r="B51" s="334" t="s">
        <v>228</v>
      </c>
      <c r="C51" s="214" t="s">
        <v>229</v>
      </c>
      <c r="D51" s="177"/>
      <c r="E51" s="177"/>
      <c r="F51" s="177"/>
      <c r="G51" s="177"/>
      <c r="H51" s="177"/>
      <c r="I51" s="177"/>
      <c r="J51" s="177"/>
      <c r="K51" s="177"/>
      <c r="L51" s="177"/>
      <c r="M51" s="177"/>
      <c r="N51" s="177"/>
      <c r="O51" s="209"/>
      <c r="P51" s="248">
        <v>3.5000000000000003E-2</v>
      </c>
      <c r="Q51" s="65">
        <v>7.0000000000000007E-2</v>
      </c>
      <c r="R51" s="304">
        <f>COUNTIF(D51:O52,"1")/(COUNTIF(D51:O52,"1")+COUNTIF(D51:O52,"0"))*Q51</f>
        <v>7.0000000000000007E-2</v>
      </c>
      <c r="S51" s="305"/>
    </row>
    <row r="52" spans="1:20" s="8" customFormat="1" ht="19.5" customHeight="1" outlineLevel="1" thickBot="1" x14ac:dyDescent="0.35">
      <c r="A52" s="75">
        <v>2</v>
      </c>
      <c r="B52" s="336"/>
      <c r="C52" s="108" t="s">
        <v>230</v>
      </c>
      <c r="D52" s="182"/>
      <c r="E52" s="182"/>
      <c r="F52" s="182"/>
      <c r="G52" s="182"/>
      <c r="H52" s="182"/>
      <c r="I52" s="182">
        <v>1</v>
      </c>
      <c r="J52" s="182"/>
      <c r="K52" s="182"/>
      <c r="L52" s="182"/>
      <c r="M52" s="182"/>
      <c r="N52" s="182"/>
      <c r="O52" s="210"/>
      <c r="P52" s="249">
        <v>3.5000000000000003E-2</v>
      </c>
      <c r="Q52" s="32"/>
      <c r="R52" s="308"/>
      <c r="S52" s="309"/>
    </row>
    <row r="53" spans="1:20" ht="43.5" customHeight="1" outlineLevel="1" thickBot="1" x14ac:dyDescent="0.35">
      <c r="A53" s="75"/>
      <c r="B53" s="334" t="s">
        <v>231</v>
      </c>
      <c r="C53" s="222" t="s">
        <v>233</v>
      </c>
      <c r="D53" s="177">
        <v>1</v>
      </c>
      <c r="E53" s="177"/>
      <c r="F53" s="177"/>
      <c r="G53" s="177"/>
      <c r="H53" s="177"/>
      <c r="I53" s="177"/>
      <c r="J53" s="177"/>
      <c r="K53" s="177"/>
      <c r="L53" s="177"/>
      <c r="M53" s="177"/>
      <c r="N53" s="177"/>
      <c r="O53" s="209"/>
      <c r="P53" s="248">
        <v>5.0000000000000001E-3</v>
      </c>
      <c r="Q53" s="65">
        <v>0.01</v>
      </c>
      <c r="R53" s="304">
        <f>COUNTIF(D53:O54,"1")/(COUNTIF(D53:O54,"1")+COUNTIF(D53:O54,"0"))*Q53</f>
        <v>0.01</v>
      </c>
      <c r="S53" s="305"/>
    </row>
    <row r="54" spans="1:20" ht="13.5" customHeight="1" outlineLevel="1" thickBot="1" x14ac:dyDescent="0.35">
      <c r="A54" s="75">
        <f>+A53+1</f>
        <v>1</v>
      </c>
      <c r="B54" s="336"/>
      <c r="C54" s="221" t="s">
        <v>234</v>
      </c>
      <c r="D54" s="182"/>
      <c r="E54" s="182"/>
      <c r="F54" s="182"/>
      <c r="G54" s="182"/>
      <c r="H54" s="182"/>
      <c r="I54" s="182"/>
      <c r="J54" s="182"/>
      <c r="K54" s="182"/>
      <c r="L54" s="182"/>
      <c r="M54" s="182"/>
      <c r="N54" s="182"/>
      <c r="O54" s="210"/>
      <c r="P54" s="248">
        <v>5.0000000000000001E-3</v>
      </c>
      <c r="Q54" s="32"/>
      <c r="R54" s="308"/>
      <c r="S54" s="309"/>
    </row>
    <row r="55" spans="1:20" s="8" customFormat="1" ht="26.25" customHeight="1" outlineLevel="1" thickBot="1" x14ac:dyDescent="0.35">
      <c r="A55" s="75" t="e">
        <f>+#REF!+1</f>
        <v>#REF!</v>
      </c>
      <c r="B55" s="334" t="s">
        <v>236</v>
      </c>
      <c r="C55" s="214" t="s">
        <v>237</v>
      </c>
      <c r="D55" s="177"/>
      <c r="E55" s="177"/>
      <c r="F55" s="177"/>
      <c r="G55" s="177"/>
      <c r="H55" s="177"/>
      <c r="I55" s="177">
        <v>1</v>
      </c>
      <c r="J55" s="177"/>
      <c r="K55" s="177"/>
      <c r="L55" s="177"/>
      <c r="M55" s="177"/>
      <c r="N55" s="177"/>
      <c r="O55" s="209"/>
      <c r="P55" s="248">
        <v>3.5000000000000003E-2</v>
      </c>
      <c r="Q55" s="65">
        <v>7.0000000000000007E-2</v>
      </c>
      <c r="R55" s="269"/>
      <c r="S55" s="337"/>
    </row>
    <row r="56" spans="1:20" ht="13.5" customHeight="1" outlineLevel="1" x14ac:dyDescent="0.3">
      <c r="A56" s="75" t="e">
        <f>+A55+1</f>
        <v>#REF!</v>
      </c>
      <c r="B56" s="336"/>
      <c r="C56" s="221" t="s">
        <v>238</v>
      </c>
      <c r="D56" s="182"/>
      <c r="E56" s="182"/>
      <c r="F56" s="182"/>
      <c r="G56" s="182"/>
      <c r="H56" s="182"/>
      <c r="I56" s="182">
        <v>1</v>
      </c>
      <c r="J56" s="182"/>
      <c r="K56" s="182"/>
      <c r="L56" s="182"/>
      <c r="M56" s="182"/>
      <c r="N56" s="182"/>
      <c r="O56" s="210"/>
      <c r="P56" s="248">
        <v>3.5000000000000003E-2</v>
      </c>
      <c r="Q56" s="32"/>
      <c r="R56" s="304">
        <f>COUNTIF(D55:O56,"1")/(COUNTIF(D55:O56,"1")+COUNTIF(D55:O56,"0"))*Q55</f>
        <v>7.0000000000000007E-2</v>
      </c>
      <c r="S56" s="305"/>
    </row>
    <row r="57" spans="1:20" ht="13.5" customHeight="1" outlineLevel="1" x14ac:dyDescent="0.3">
      <c r="A57" s="75"/>
      <c r="B57" s="334" t="s">
        <v>254</v>
      </c>
      <c r="C57" s="214" t="s">
        <v>255</v>
      </c>
      <c r="D57" s="177"/>
      <c r="E57" s="177"/>
      <c r="F57" s="177"/>
      <c r="G57" s="177"/>
      <c r="H57" s="177"/>
      <c r="I57" s="177">
        <v>1</v>
      </c>
      <c r="J57" s="177"/>
      <c r="K57" s="177">
        <v>1</v>
      </c>
      <c r="L57" s="69"/>
      <c r="M57" s="69"/>
      <c r="N57" s="69"/>
      <c r="O57" s="69"/>
      <c r="P57" s="240">
        <v>0.04</v>
      </c>
      <c r="Q57" s="32"/>
      <c r="R57" s="308"/>
      <c r="S57" s="309"/>
    </row>
    <row r="58" spans="1:20" ht="13.5" customHeight="1" outlineLevel="1" x14ac:dyDescent="0.3">
      <c r="A58" s="75"/>
      <c r="B58" s="335"/>
      <c r="C58" s="187" t="s">
        <v>256</v>
      </c>
      <c r="D58" s="156">
        <v>1</v>
      </c>
      <c r="E58" s="156">
        <v>1</v>
      </c>
      <c r="F58" s="156">
        <v>1</v>
      </c>
      <c r="G58" s="156">
        <v>1</v>
      </c>
      <c r="H58" s="156">
        <v>1</v>
      </c>
      <c r="I58" s="156">
        <v>1</v>
      </c>
      <c r="J58" s="156">
        <v>1</v>
      </c>
      <c r="K58" s="156">
        <v>1</v>
      </c>
      <c r="L58" s="69">
        <v>1</v>
      </c>
      <c r="M58" s="69"/>
      <c r="N58" s="69"/>
      <c r="O58" s="69"/>
      <c r="P58" s="240">
        <v>0.04</v>
      </c>
      <c r="Q58" s="72">
        <v>0.2</v>
      </c>
      <c r="R58" s="67"/>
      <c r="S58" s="68"/>
    </row>
    <row r="59" spans="1:20" ht="13.5" customHeight="1" outlineLevel="1" x14ac:dyDescent="0.3">
      <c r="A59" s="32"/>
      <c r="B59" s="335"/>
      <c r="C59" s="33" t="s">
        <v>258</v>
      </c>
      <c r="D59" s="69"/>
      <c r="E59" s="69"/>
      <c r="F59" s="69"/>
      <c r="G59" s="69"/>
      <c r="H59" s="69"/>
      <c r="I59" s="69">
        <v>1</v>
      </c>
      <c r="J59" s="69">
        <v>1</v>
      </c>
      <c r="K59" s="69">
        <v>1</v>
      </c>
      <c r="L59" s="69">
        <v>1</v>
      </c>
      <c r="M59" s="69"/>
      <c r="N59" s="69"/>
      <c r="O59" s="69"/>
      <c r="P59" s="240">
        <v>0.04</v>
      </c>
      <c r="R59" s="304">
        <f>COUNTIF(D57:O62,"1")/(COUNTIF(D57:O62,"1")+COUNTIF(D57:O62,"0"))*Q58</f>
        <v>0.1393939393939394</v>
      </c>
      <c r="S59" s="305"/>
    </row>
    <row r="60" spans="1:20" ht="13.5" customHeight="1" outlineLevel="1" x14ac:dyDescent="0.3">
      <c r="A60" s="32"/>
      <c r="B60" s="335"/>
      <c r="C60" s="33" t="s">
        <v>259</v>
      </c>
      <c r="D60" s="69">
        <v>0</v>
      </c>
      <c r="E60" s="69">
        <v>0</v>
      </c>
      <c r="F60" s="69">
        <v>0</v>
      </c>
      <c r="G60" s="69">
        <v>0</v>
      </c>
      <c r="H60" s="69">
        <v>0</v>
      </c>
      <c r="I60" s="69">
        <v>1</v>
      </c>
      <c r="J60" s="69">
        <v>1</v>
      </c>
      <c r="K60" s="69">
        <v>0</v>
      </c>
      <c r="L60" s="69">
        <v>0</v>
      </c>
      <c r="M60" s="69"/>
      <c r="N60" s="69"/>
      <c r="O60" s="69"/>
      <c r="P60" s="240">
        <v>0.04</v>
      </c>
      <c r="Q60" s="70"/>
    </row>
    <row r="61" spans="1:20" ht="13.5" customHeight="1" outlineLevel="1" x14ac:dyDescent="0.3">
      <c r="A61" s="32"/>
      <c r="B61" s="336"/>
      <c r="C61" s="108" t="s">
        <v>260</v>
      </c>
      <c r="D61" s="162">
        <v>0</v>
      </c>
      <c r="E61" s="162">
        <v>0</v>
      </c>
      <c r="F61" s="162">
        <v>0</v>
      </c>
      <c r="G61" s="162">
        <v>1</v>
      </c>
      <c r="H61" s="162">
        <v>1</v>
      </c>
      <c r="I61" s="162">
        <v>1</v>
      </c>
      <c r="J61" s="162">
        <v>1</v>
      </c>
      <c r="K61" s="162">
        <v>1</v>
      </c>
      <c r="L61" s="69">
        <v>1</v>
      </c>
      <c r="M61" s="69"/>
      <c r="N61" s="69"/>
      <c r="O61" s="69"/>
      <c r="P61" s="240">
        <v>0.04</v>
      </c>
      <c r="Q61" s="32"/>
    </row>
    <row r="62" spans="1:20" ht="14.1" customHeight="1" outlineLevel="1" x14ac:dyDescent="0.3">
      <c r="A62" s="32"/>
      <c r="B62" s="32"/>
      <c r="C62" s="33"/>
      <c r="D62" s="34"/>
      <c r="E62" s="34"/>
      <c r="F62" s="34"/>
      <c r="G62" s="34"/>
      <c r="H62" s="34"/>
      <c r="I62" s="34"/>
      <c r="J62" s="34"/>
      <c r="K62" s="34"/>
      <c r="L62" s="34"/>
      <c r="M62" s="34"/>
      <c r="N62" s="34"/>
      <c r="O62" s="34"/>
      <c r="P62" s="240"/>
      <c r="Q62" s="32"/>
    </row>
    <row r="63" spans="1:20" ht="14.1" customHeight="1" outlineLevel="1" x14ac:dyDescent="0.3">
      <c r="A63" s="32"/>
      <c r="B63" s="32"/>
      <c r="C63" s="33"/>
      <c r="D63" s="34"/>
      <c r="E63" s="34"/>
      <c r="F63" s="34"/>
      <c r="G63" s="34"/>
      <c r="H63" s="34"/>
      <c r="I63" s="34"/>
      <c r="J63" s="34"/>
      <c r="K63" s="34"/>
      <c r="L63" s="34"/>
      <c r="M63" s="34"/>
      <c r="N63" s="34"/>
      <c r="O63" s="34"/>
      <c r="P63" s="34"/>
      <c r="Q63" s="32"/>
      <c r="R63" s="304"/>
      <c r="S63" s="305"/>
    </row>
    <row r="64" spans="1:20" ht="14.1" customHeight="1" outlineLevel="1" x14ac:dyDescent="0.3">
      <c r="A64" s="32"/>
      <c r="B64" s="32"/>
      <c r="C64" s="33"/>
      <c r="D64" s="34"/>
      <c r="E64" s="34"/>
      <c r="F64" s="34"/>
      <c r="G64" s="34"/>
      <c r="H64" s="34"/>
      <c r="I64" s="34"/>
      <c r="J64" s="34"/>
      <c r="K64" s="34"/>
      <c r="L64" s="34"/>
      <c r="M64" s="34"/>
      <c r="N64" s="34"/>
      <c r="O64" s="34"/>
      <c r="P64" s="34"/>
      <c r="Q64" s="32"/>
      <c r="R64" s="308"/>
      <c r="S64" s="309"/>
    </row>
    <row r="65" spans="1:19" ht="14.1" customHeight="1" outlineLevel="1" x14ac:dyDescent="0.3">
      <c r="A65" s="32"/>
      <c r="B65" s="32"/>
      <c r="C65" s="33"/>
      <c r="D65" s="34"/>
      <c r="E65" s="34"/>
      <c r="F65" s="34"/>
      <c r="G65" s="34"/>
      <c r="H65" s="34"/>
      <c r="I65" s="34"/>
      <c r="J65" s="34"/>
      <c r="K65" s="34"/>
      <c r="L65" s="34"/>
      <c r="M65" s="34"/>
      <c r="N65" s="34"/>
      <c r="O65" s="34"/>
      <c r="P65" s="34"/>
      <c r="Q65" s="64"/>
      <c r="R65" s="320">
        <f>SUM(R9:S64)</f>
        <v>0.83050505050505063</v>
      </c>
      <c r="S65" s="321"/>
    </row>
    <row r="66" spans="1:19" ht="14.1" customHeight="1" outlineLevel="1" x14ac:dyDescent="0.3">
      <c r="A66" s="32"/>
      <c r="B66" s="32"/>
      <c r="C66" s="33"/>
      <c r="D66" s="34"/>
      <c r="E66" s="34"/>
      <c r="F66" s="34"/>
      <c r="G66" s="34"/>
      <c r="H66" s="34"/>
      <c r="I66" s="34"/>
      <c r="J66" s="34"/>
      <c r="K66" s="34"/>
      <c r="L66" s="34"/>
      <c r="M66" s="34"/>
      <c r="N66" s="34"/>
      <c r="O66" s="34"/>
      <c r="P66" s="34"/>
      <c r="Q66" s="70">
        <f>SUM(Q9:Q56)</f>
        <v>0.80000000000000027</v>
      </c>
    </row>
    <row r="67" spans="1:19" ht="14.1" customHeight="1" outlineLevel="1" x14ac:dyDescent="0.3">
      <c r="A67" s="32"/>
      <c r="B67" s="32"/>
      <c r="C67" s="33"/>
      <c r="D67" s="34"/>
      <c r="E67" s="34"/>
      <c r="F67" s="34"/>
      <c r="G67" s="34"/>
      <c r="H67" s="34"/>
      <c r="I67" s="34"/>
      <c r="J67" s="34"/>
      <c r="K67" s="34"/>
      <c r="L67" s="34"/>
      <c r="M67" s="34"/>
      <c r="N67" s="34"/>
      <c r="O67" s="34"/>
      <c r="P67" s="34"/>
      <c r="Q67" s="32"/>
    </row>
    <row r="68" spans="1:19" ht="14.1" customHeight="1" outlineLevel="1" x14ac:dyDescent="0.3">
      <c r="A68" s="32"/>
      <c r="B68" s="32"/>
      <c r="C68" s="33"/>
      <c r="D68" s="34"/>
      <c r="E68" s="34"/>
      <c r="F68" s="34"/>
      <c r="G68" s="34"/>
      <c r="H68" s="34"/>
      <c r="I68" s="34"/>
      <c r="J68" s="34"/>
      <c r="K68" s="34"/>
      <c r="L68" s="34"/>
      <c r="M68" s="34"/>
      <c r="N68" s="34"/>
      <c r="O68" s="34"/>
      <c r="P68" s="34"/>
      <c r="Q68" s="32"/>
    </row>
    <row r="69" spans="1:19" ht="14.1" customHeight="1" outlineLevel="1" x14ac:dyDescent="0.3">
      <c r="A69" s="32"/>
      <c r="B69" s="32"/>
      <c r="C69" s="33"/>
      <c r="D69" s="34"/>
      <c r="E69" s="34"/>
      <c r="F69" s="34"/>
      <c r="G69" s="34"/>
      <c r="H69" s="34"/>
      <c r="I69" s="34"/>
      <c r="J69" s="34"/>
      <c r="K69" s="34"/>
      <c r="L69" s="34"/>
      <c r="M69" s="34"/>
      <c r="N69" s="34"/>
      <c r="O69" s="34"/>
      <c r="P69" s="34"/>
      <c r="Q69" s="32"/>
    </row>
    <row r="70" spans="1:19" ht="14.1" customHeight="1" outlineLevel="1" x14ac:dyDescent="0.3">
      <c r="A70" s="32"/>
      <c r="B70" s="32"/>
      <c r="C70" s="33"/>
      <c r="D70" s="34"/>
      <c r="E70" s="34"/>
      <c r="F70" s="34"/>
      <c r="G70" s="34"/>
      <c r="H70" s="34"/>
      <c r="I70" s="34"/>
      <c r="J70" s="34"/>
      <c r="K70" s="34"/>
      <c r="L70" s="34"/>
      <c r="M70" s="34"/>
      <c r="N70" s="34"/>
      <c r="O70" s="34"/>
      <c r="P70" s="34"/>
      <c r="Q70" s="32"/>
    </row>
    <row r="71" spans="1:19" ht="14.1" customHeight="1" outlineLevel="1" x14ac:dyDescent="0.3">
      <c r="A71" s="32"/>
      <c r="B71" s="32"/>
      <c r="C71" s="33"/>
      <c r="D71" s="34"/>
      <c r="E71" s="34"/>
      <c r="F71" s="34"/>
      <c r="G71" s="34"/>
      <c r="H71" s="34"/>
      <c r="I71" s="34"/>
      <c r="J71" s="34"/>
      <c r="K71" s="34"/>
      <c r="L71" s="34"/>
      <c r="M71" s="34"/>
      <c r="N71" s="34"/>
      <c r="O71" s="34"/>
      <c r="P71" s="34"/>
      <c r="Q71" s="32"/>
    </row>
    <row r="72" spans="1:19" ht="14.1" customHeight="1" outlineLevel="1" x14ac:dyDescent="0.3">
      <c r="A72" s="32"/>
      <c r="B72" s="32"/>
      <c r="C72" s="33"/>
      <c r="D72" s="34"/>
      <c r="E72" s="34"/>
      <c r="F72" s="34"/>
      <c r="G72" s="34"/>
      <c r="H72" s="34"/>
      <c r="I72" s="34"/>
      <c r="J72" s="34"/>
      <c r="K72" s="34"/>
      <c r="L72" s="34"/>
      <c r="M72" s="34"/>
      <c r="N72" s="34"/>
      <c r="O72" s="34"/>
      <c r="P72" s="34"/>
      <c r="Q72" s="32"/>
    </row>
    <row r="77" spans="1:19" ht="19.5" customHeight="1" x14ac:dyDescent="0.3">
      <c r="C77" s="115" t="s">
        <v>240</v>
      </c>
      <c r="D77" s="115"/>
    </row>
    <row r="78" spans="1:19" ht="38.25" customHeight="1" x14ac:dyDescent="0.3">
      <c r="C78" s="15" t="s">
        <v>241</v>
      </c>
      <c r="D78" s="15"/>
    </row>
    <row r="79" spans="1:19" ht="15" customHeight="1" x14ac:dyDescent="0.3">
      <c r="C79" s="16">
        <v>1</v>
      </c>
      <c r="D79" s="27"/>
    </row>
    <row r="80" spans="1:19" ht="15" customHeight="1" x14ac:dyDescent="0.3">
      <c r="C80" s="16">
        <v>2</v>
      </c>
      <c r="D80" s="28"/>
    </row>
    <row r="81" spans="3:4" ht="204.75" customHeight="1" x14ac:dyDescent="0.3">
      <c r="C81" s="20">
        <v>3</v>
      </c>
      <c r="D81" s="26"/>
    </row>
    <row r="82" spans="3:4" ht="15" customHeight="1" x14ac:dyDescent="0.3">
      <c r="C82" s="20">
        <v>4</v>
      </c>
      <c r="D82" s="25"/>
    </row>
    <row r="83" spans="3:4" ht="150.75" customHeight="1" x14ac:dyDescent="0.3">
      <c r="C83" s="20">
        <v>5</v>
      </c>
      <c r="D83" s="25"/>
    </row>
  </sheetData>
  <mergeCells count="34">
    <mergeCell ref="B55:B56"/>
    <mergeCell ref="R55:S55"/>
    <mergeCell ref="R56:S57"/>
    <mergeCell ref="R63:S64"/>
    <mergeCell ref="R65:S65"/>
    <mergeCell ref="B57:B61"/>
    <mergeCell ref="R59:S59"/>
    <mergeCell ref="B48:B50"/>
    <mergeCell ref="B51:B52"/>
    <mergeCell ref="B53:B54"/>
    <mergeCell ref="R29:S33"/>
    <mergeCell ref="R26:S28"/>
    <mergeCell ref="R34:S41"/>
    <mergeCell ref="R47:S47"/>
    <mergeCell ref="R42:S46"/>
    <mergeCell ref="R51:S52"/>
    <mergeCell ref="R53:S54"/>
    <mergeCell ref="R48:S50"/>
    <mergeCell ref="B29:B33"/>
    <mergeCell ref="B34:B41"/>
    <mergeCell ref="B42:B46"/>
    <mergeCell ref="B26:B28"/>
    <mergeCell ref="R15:S15"/>
    <mergeCell ref="R16:S20"/>
    <mergeCell ref="R21:S25"/>
    <mergeCell ref="B9:B10"/>
    <mergeCell ref="B11:B13"/>
    <mergeCell ref="B21:B25"/>
    <mergeCell ref="B16:B20"/>
    <mergeCell ref="K6:O6"/>
    <mergeCell ref="R8:S8"/>
    <mergeCell ref="R9:S10"/>
    <mergeCell ref="R14:S14"/>
    <mergeCell ref="R11:S13"/>
  </mergeCells>
  <conditionalFormatting sqref="D62:O62 D63:P72">
    <cfRule type="cellIs" dxfId="575" priority="34" operator="equal">
      <formula>2</formula>
    </cfRule>
    <cfRule type="cellIs" dxfId="574" priority="35" operator="equal">
      <formula>3</formula>
    </cfRule>
    <cfRule type="cellIs" dxfId="573" priority="36" operator="equal">
      <formula>5</formula>
    </cfRule>
    <cfRule type="cellIs" dxfId="572" priority="37" operator="equal">
      <formula>4</formula>
    </cfRule>
    <cfRule type="cellIs" dxfId="571" priority="38" operator="equal">
      <formula>6</formula>
    </cfRule>
    <cfRule type="cellIs" dxfId="570" priority="39" operator="equal">
      <formula>1</formula>
    </cfRule>
  </conditionalFormatting>
  <conditionalFormatting sqref="D8:P8">
    <cfRule type="cellIs" dxfId="569" priority="53" operator="equal">
      <formula>6</formula>
    </cfRule>
    <cfRule type="cellIs" dxfId="568" priority="54" operator="equal">
      <formula>1</formula>
    </cfRule>
    <cfRule type="cellIs" dxfId="567" priority="55" operator="equal">
      <formula>2</formula>
    </cfRule>
    <cfRule type="cellIs" dxfId="566" priority="56" operator="equal">
      <formula>3</formula>
    </cfRule>
    <cfRule type="cellIs" dxfId="565" priority="57" operator="equal">
      <formula>5</formula>
    </cfRule>
    <cfRule type="cellIs" dxfId="564" priority="58" operator="equal">
      <formula>4</formula>
    </cfRule>
  </conditionalFormatting>
  <conditionalFormatting sqref="Q21">
    <cfRule type="cellIs" dxfId="563" priority="11" operator="equal">
      <formula>6</formula>
    </cfRule>
    <cfRule type="cellIs" dxfId="562" priority="12" operator="equal">
      <formula>1</formula>
    </cfRule>
    <cfRule type="cellIs" dxfId="561" priority="13" operator="equal">
      <formula>2</formula>
    </cfRule>
    <cfRule type="cellIs" dxfId="560" priority="14" operator="equal">
      <formula>3</formula>
    </cfRule>
    <cfRule type="cellIs" dxfId="559" priority="15" operator="equal">
      <formula>5</formula>
    </cfRule>
    <cfRule type="cellIs" dxfId="558" priority="16" operator="equal">
      <formula>4</formula>
    </cfRule>
  </conditionalFormatting>
  <conditionalFormatting sqref="R9 R21 R11 R29 R34 R47:S47 R42 R48 R51 R55:S55 R53 R56 R14:S15">
    <cfRule type="dataBar" priority="10">
      <dataBar>
        <cfvo type="min"/>
        <cfvo type="max"/>
        <color rgb="FFFFB628"/>
      </dataBar>
      <extLst>
        <ext xmlns:x14="http://schemas.microsoft.com/office/spreadsheetml/2009/9/main" uri="{B025F937-C7B1-47D3-B67F-A62EFF666E3E}">
          <x14:id>{704A8BE4-F5C0-4345-B19E-6513423D7B59}</x14:id>
        </ext>
      </extLst>
    </cfRule>
  </conditionalFormatting>
  <conditionalFormatting sqref="R26">
    <cfRule type="dataBar" priority="3">
      <dataBar>
        <cfvo type="min"/>
        <cfvo type="max"/>
        <color rgb="FFFFB628"/>
      </dataBar>
      <extLst>
        <ext xmlns:x14="http://schemas.microsoft.com/office/spreadsheetml/2009/9/main" uri="{B025F937-C7B1-47D3-B67F-A62EFF666E3E}">
          <x14:id>{88CA8E19-99FE-47DA-9DFF-922DE25F2BD7}</x14:id>
        </ext>
      </extLst>
    </cfRule>
  </conditionalFormatting>
  <conditionalFormatting sqref="R55">
    <cfRule type="cellIs" dxfId="557" priority="4" operator="equal">
      <formula>6</formula>
    </cfRule>
    <cfRule type="cellIs" dxfId="556" priority="5" operator="equal">
      <formula>1</formula>
    </cfRule>
    <cfRule type="cellIs" dxfId="555" priority="6" operator="equal">
      <formula>2</formula>
    </cfRule>
    <cfRule type="cellIs" dxfId="554" priority="7" operator="equal">
      <formula>3</formula>
    </cfRule>
    <cfRule type="cellIs" dxfId="553" priority="8" operator="equal">
      <formula>5</formula>
    </cfRule>
    <cfRule type="cellIs" dxfId="552" priority="9" operator="equal">
      <formula>4</formula>
    </cfRule>
  </conditionalFormatting>
  <conditionalFormatting sqref="R59">
    <cfRule type="dataBar" priority="2">
      <dataBar>
        <cfvo type="min"/>
        <cfvo type="max"/>
        <color rgb="FFFFB628"/>
      </dataBar>
      <extLst>
        <ext xmlns:x14="http://schemas.microsoft.com/office/spreadsheetml/2009/9/main" uri="{B025F937-C7B1-47D3-B67F-A62EFF666E3E}">
          <x14:id>{342B9C78-8698-423E-88B6-5C0E407B29F3}</x14:id>
        </ext>
      </extLst>
    </cfRule>
  </conditionalFormatting>
  <conditionalFormatting sqref="R63">
    <cfRule type="dataBar" priority="25">
      <dataBar>
        <cfvo type="min"/>
        <cfvo type="max"/>
        <color rgb="FFFFB628"/>
      </dataBar>
      <extLst>
        <ext xmlns:x14="http://schemas.microsoft.com/office/spreadsheetml/2009/9/main" uri="{B025F937-C7B1-47D3-B67F-A62EFF666E3E}">
          <x14:id>{5F82D116-B839-4738-839E-DAB674AEDAA9}</x14:id>
        </ext>
      </extLst>
    </cfRule>
  </conditionalFormatting>
  <conditionalFormatting sqref="R16:S20">
    <cfRule type="dataBar" priority="1">
      <dataBar>
        <cfvo type="min"/>
        <cfvo type="max"/>
        <color rgb="FFFFB628"/>
      </dataBar>
      <extLst>
        <ext xmlns:x14="http://schemas.microsoft.com/office/spreadsheetml/2009/9/main" uri="{B025F937-C7B1-47D3-B67F-A62EFF666E3E}">
          <x14:id>{BDA68DB2-600B-4233-8DBB-A4FAF0655071}</x14:id>
        </ext>
      </extLst>
    </cfRule>
  </conditionalFormatting>
  <conditionalFormatting sqref="R65:S65">
    <cfRule type="dataBar" priority="59">
      <dataBar>
        <cfvo type="min"/>
        <cfvo type="max"/>
        <color rgb="FFFFB628"/>
      </dataBar>
      <extLst>
        <ext xmlns:x14="http://schemas.microsoft.com/office/spreadsheetml/2009/9/main" uri="{B025F937-C7B1-47D3-B67F-A62EFF666E3E}">
          <x14:id>{297D34B2-1872-4FBF-A2F0-D08F93147F01}</x14:id>
        </ext>
      </extLst>
    </cfRule>
  </conditionalFormatting>
  <printOptions horizontalCentered="1"/>
  <pageMargins left="0.15748031496062992" right="0.15748031496062992" top="0.15748031496062992" bottom="0.15748031496062992" header="0.15748031496062992" footer="0.15748031496062992"/>
  <pageSetup scale="26"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iconSet" priority="27" id="{6C7F1721-6903-46C5-9E6C-ADBF1E18A688}">
            <x14:iconSet showValue="0" custom="1">
              <x14:cfvo type="percent">
                <xm:f>0</xm:f>
              </x14:cfvo>
              <x14:cfvo type="percent">
                <xm:f>0</xm:f>
              </x14:cfvo>
              <x14:cfvo type="percent">
                <xm:f>1</xm:f>
              </x14:cfvo>
              <x14:cfIcon iconSet="3TrafficLights1" iconId="0"/>
              <x14:cfIcon iconSet="4RedToBlack" iconId="3"/>
              <x14:cfIcon iconSet="3TrafficLights1" iconId="2"/>
            </x14:iconSet>
          </x14:cfRule>
          <xm:sqref>D9:O61</xm:sqref>
        </x14:conditionalFormatting>
        <x14:conditionalFormatting xmlns:xm="http://schemas.microsoft.com/office/excel/2006/main">
          <x14:cfRule type="dataBar" id="{704A8BE4-F5C0-4345-B19E-6513423D7B59}">
            <x14:dataBar minLength="0" maxLength="100" border="1" negativeBarBorderColorSameAsPositive="0">
              <x14:cfvo type="autoMin"/>
              <x14:cfvo type="autoMax"/>
              <x14:borderColor rgb="FFFFB628"/>
              <x14:negativeFillColor rgb="FFFF0000"/>
              <x14:negativeBorderColor rgb="FFFF0000"/>
              <x14:axisColor rgb="FF000000"/>
            </x14:dataBar>
          </x14:cfRule>
          <xm:sqref>R9 R21 R11 R29 R34 R47:S47 R42 R48 R51 R55:S55 R53 R56 R14:S15</xm:sqref>
        </x14:conditionalFormatting>
        <x14:conditionalFormatting xmlns:xm="http://schemas.microsoft.com/office/excel/2006/main">
          <x14:cfRule type="dataBar" id="{88CA8E19-99FE-47DA-9DFF-922DE25F2BD7}">
            <x14:dataBar minLength="0" maxLength="100" border="1" negativeBarBorderColorSameAsPositive="0">
              <x14:cfvo type="autoMin"/>
              <x14:cfvo type="autoMax"/>
              <x14:borderColor rgb="FFFFB628"/>
              <x14:negativeFillColor rgb="FFFF0000"/>
              <x14:negativeBorderColor rgb="FFFF0000"/>
              <x14:axisColor rgb="FF000000"/>
            </x14:dataBar>
          </x14:cfRule>
          <xm:sqref>R26</xm:sqref>
        </x14:conditionalFormatting>
        <x14:conditionalFormatting xmlns:xm="http://schemas.microsoft.com/office/excel/2006/main">
          <x14:cfRule type="dataBar" id="{342B9C78-8698-423E-88B6-5C0E407B29F3}">
            <x14:dataBar minLength="0" maxLength="100" border="1" negativeBarBorderColorSameAsPositive="0">
              <x14:cfvo type="autoMin"/>
              <x14:cfvo type="autoMax"/>
              <x14:borderColor rgb="FFFFB628"/>
              <x14:negativeFillColor rgb="FFFF0000"/>
              <x14:negativeBorderColor rgb="FFFF0000"/>
              <x14:axisColor rgb="FF000000"/>
            </x14:dataBar>
          </x14:cfRule>
          <xm:sqref>R59</xm:sqref>
        </x14:conditionalFormatting>
        <x14:conditionalFormatting xmlns:xm="http://schemas.microsoft.com/office/excel/2006/main">
          <x14:cfRule type="dataBar" id="{5F82D116-B839-4738-839E-DAB674AEDAA9}">
            <x14:dataBar minLength="0" maxLength="100" border="1" negativeBarBorderColorSameAsPositive="0">
              <x14:cfvo type="autoMin"/>
              <x14:cfvo type="autoMax"/>
              <x14:borderColor rgb="FFFFB628"/>
              <x14:negativeFillColor rgb="FFFF0000"/>
              <x14:negativeBorderColor rgb="FFFF0000"/>
              <x14:axisColor rgb="FF000000"/>
            </x14:dataBar>
          </x14:cfRule>
          <xm:sqref>R63</xm:sqref>
        </x14:conditionalFormatting>
        <x14:conditionalFormatting xmlns:xm="http://schemas.microsoft.com/office/excel/2006/main">
          <x14:cfRule type="dataBar" id="{BDA68DB2-600B-4233-8DBB-A4FAF0655071}">
            <x14:dataBar minLength="0" maxLength="100" border="1" negativeBarBorderColorSameAsPositive="0">
              <x14:cfvo type="autoMin"/>
              <x14:cfvo type="autoMax"/>
              <x14:borderColor rgb="FFFFB628"/>
              <x14:negativeFillColor rgb="FFFF0000"/>
              <x14:negativeBorderColor rgb="FFFF0000"/>
              <x14:axisColor rgb="FF000000"/>
            </x14:dataBar>
          </x14:cfRule>
          <xm:sqref>R16:S20</xm:sqref>
        </x14:conditionalFormatting>
        <x14:conditionalFormatting xmlns:xm="http://schemas.microsoft.com/office/excel/2006/main">
          <x14:cfRule type="dataBar" id="{297D34B2-1872-4FBF-A2F0-D08F93147F01}">
            <x14:dataBar minLength="0" maxLength="100" border="1" negativeBarBorderColorSameAsPositive="0">
              <x14:cfvo type="autoMin"/>
              <x14:cfvo type="autoMax"/>
              <x14:borderColor rgb="FFFFB628"/>
              <x14:negativeFillColor rgb="FFFF0000"/>
              <x14:negativeBorderColor rgb="FFFF0000"/>
              <x14:axisColor rgb="FF000000"/>
            </x14:dataBar>
          </x14:cfRule>
          <xm:sqref>R65:S65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B936163D34F734E9F1460B861D7A9FE" ma:contentTypeVersion="15" ma:contentTypeDescription="Crear nuevo documento." ma:contentTypeScope="" ma:versionID="6f479ae17d46ddeb45bd17d85eff1026">
  <xsd:schema xmlns:xsd="http://www.w3.org/2001/XMLSchema" xmlns:xs="http://www.w3.org/2001/XMLSchema" xmlns:p="http://schemas.microsoft.com/office/2006/metadata/properties" xmlns:ns2="305d47ac-5c1f-4fe2-8242-62265170d0ed" xmlns:ns3="48b8744f-afdd-4784-bcb4-ab9ab4a4f97e" targetNamespace="http://schemas.microsoft.com/office/2006/metadata/properties" ma:root="true" ma:fieldsID="b80dd521e1388de5fbb7fb8304dca28a" ns2:_="" ns3:_="">
    <xsd:import namespace="305d47ac-5c1f-4fe2-8242-62265170d0ed"/>
    <xsd:import namespace="48b8744f-afdd-4784-bcb4-ab9ab4a4f9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5d47ac-5c1f-4fe2-8242-62265170d0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d2916ef-12c0-4ddb-a0c5-ff2c8064a7ac"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8b8744f-afdd-4784-bcb4-ab9ab4a4f97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71f74a1-bc10-4bf9-a79e-8ef61b9e708b}" ma:internalName="TaxCatchAll" ma:showField="CatchAllData" ma:web="48b8744f-afdd-4784-bcb4-ab9ab4a4f97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8b8744f-afdd-4784-bcb4-ab9ab4a4f97e" xsi:nil="true"/>
    <lcf76f155ced4ddcb4097134ff3c332f xmlns="305d47ac-5c1f-4fe2-8242-62265170d0e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AA8104C-CCF0-4DE2-992C-0C442EA913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5d47ac-5c1f-4fe2-8242-62265170d0ed"/>
    <ds:schemaRef ds:uri="48b8744f-afdd-4784-bcb4-ab9ab4a4f9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A3758E9-79AA-4D01-8981-D09CDD026C89}">
  <ds:schemaRefs>
    <ds:schemaRef ds:uri="http://schemas.microsoft.com/sharepoint/v3/contenttype/forms"/>
  </ds:schemaRefs>
</ds:datastoreItem>
</file>

<file path=customXml/itemProps3.xml><?xml version="1.0" encoding="utf-8"?>
<ds:datastoreItem xmlns:ds="http://schemas.openxmlformats.org/officeDocument/2006/customXml" ds:itemID="{C9770FA1-B6ED-452E-8274-12AF35B9C1A8}">
  <ds:schemaRefs>
    <ds:schemaRef ds:uri="http://schemas.microsoft.com/office/2006/metadata/properties"/>
    <ds:schemaRef ds:uri="http://schemas.microsoft.com/office/infopath/2007/PartnerControls"/>
    <ds:schemaRef ds:uri="48b8744f-afdd-4784-bcb4-ab9ab4a4f97e"/>
    <ds:schemaRef ds:uri="305d47ac-5c1f-4fe2-8242-62265170d0e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10</vt:i4>
      </vt:variant>
    </vt:vector>
  </HeadingPairs>
  <TitlesOfParts>
    <vt:vector size="25" baseType="lpstr">
      <vt:lpstr>Hoja2</vt:lpstr>
      <vt:lpstr>Hoja1</vt:lpstr>
      <vt:lpstr>Plan de trabajo SGA (2)</vt:lpstr>
      <vt:lpstr>MTTO (2)</vt:lpstr>
      <vt:lpstr>SUBESTACIONES.</vt:lpstr>
      <vt:lpstr>LAB OIT.</vt:lpstr>
      <vt:lpstr>EPSA CALI.</vt:lpstr>
      <vt:lpstr>EPSA IBG</vt:lpstr>
      <vt:lpstr>SPOT1</vt:lpstr>
      <vt:lpstr>DISEÑO PALMIRA</vt:lpstr>
      <vt:lpstr>DISEÑO IBAGUE</vt:lpstr>
      <vt:lpstr>PCB's</vt:lpstr>
      <vt:lpstr>Cumplimiento</vt:lpstr>
      <vt:lpstr>Hoja4</vt:lpstr>
      <vt:lpstr>Hoja3</vt:lpstr>
      <vt:lpstr>'DISEÑO IBAGUE'!Área_de_impresión</vt:lpstr>
      <vt:lpstr>'DISEÑO PALMIRA'!Área_de_impresión</vt:lpstr>
      <vt:lpstr>'EPSA CALI.'!Área_de_impresión</vt:lpstr>
      <vt:lpstr>'EPSA IBG'!Área_de_impresión</vt:lpstr>
      <vt:lpstr>'LAB OIT.'!Área_de_impresión</vt:lpstr>
      <vt:lpstr>'MTTO (2)'!Área_de_impresión</vt:lpstr>
      <vt:lpstr>'PCB''s'!Área_de_impresión</vt:lpstr>
      <vt:lpstr>'Plan de trabajo SGA (2)'!Área_de_impresión</vt:lpstr>
      <vt:lpstr>SPOT1!Área_de_impresión</vt:lpstr>
      <vt:lpstr>SUBESTACIONES.!Área_de_impresión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Lagos Sanchez, Olga Rocio, CAM Colombia</dc:creator>
  <cp:keywords/>
  <dc:description/>
  <cp:lastModifiedBy>David Alejandro Ruiz Franco</cp:lastModifiedBy>
  <cp:revision/>
  <cp:lastPrinted>2026-01-21T20:42:35Z</cp:lastPrinted>
  <dcterms:created xsi:type="dcterms:W3CDTF">2015-12-16T23:59:21Z</dcterms:created>
  <dcterms:modified xsi:type="dcterms:W3CDTF">2026-01-21T20:43:36Z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0x010100AB936163D34F734E9F1460B861D7A9FE</vt:lpwstr>
  </property>
  <property fmtid="{D5CDD505-2E9C-101B-9397-08002B2CF9AE}" pid="3" name="MSIP_Label_3c51dfc6-08c8-44c0-87c3-0150ef3074ea_Enabled">
    <vt:lpwstr>true</vt:lpwstr>
  </property>
  <property fmtid="{D5CDD505-2E9C-101B-9397-08002B2CF9AE}" pid="4" name="MSIP_Label_3c51dfc6-08c8-44c0-87c3-0150ef3074ea_SetDate">
    <vt:lpwstr>2021-03-13T16:42:40Z</vt:lpwstr>
  </property>
  <property fmtid="{D5CDD505-2E9C-101B-9397-08002B2CF9AE}" pid="5" name="MSIP_Label_3c51dfc6-08c8-44c0-87c3-0150ef3074ea_Method">
    <vt:lpwstr>Privileged</vt:lpwstr>
  </property>
  <property fmtid="{D5CDD505-2E9C-101B-9397-08002B2CF9AE}" pid="6" name="MSIP_Label_3c51dfc6-08c8-44c0-87c3-0150ef3074ea_Name">
    <vt:lpwstr>Unclassified</vt:lpwstr>
  </property>
  <property fmtid="{D5CDD505-2E9C-101B-9397-08002B2CF9AE}" pid="7" name="MSIP_Label_3c51dfc6-08c8-44c0-87c3-0150ef3074ea_SiteId">
    <vt:lpwstr>24139d14-c62c-4c47-8bdd-ce71ea1d50cf</vt:lpwstr>
  </property>
  <property fmtid="{D5CDD505-2E9C-101B-9397-08002B2CF9AE}" pid="8" name="MSIP_Label_3c51dfc6-08c8-44c0-87c3-0150ef3074ea_ActionId">
    <vt:lpwstr>525b52f5-86b7-43e3-bc6c-7f35ab837540</vt:lpwstr>
  </property>
  <property fmtid="{D5CDD505-2E9C-101B-9397-08002B2CF9AE}" pid="9" name="MSIP_Label_3c51dfc6-08c8-44c0-87c3-0150ef3074ea_ContentBits">
    <vt:lpwstr>0</vt:lpwstr>
  </property>
  <property fmtid="{D5CDD505-2E9C-101B-9397-08002B2CF9AE}" pid="10" name="MSIP_Label_64a238cc-6af3-4341-9d32-201b7e04331f_Enabled">
    <vt:lpwstr>true</vt:lpwstr>
  </property>
  <property fmtid="{D5CDD505-2E9C-101B-9397-08002B2CF9AE}" pid="11" name="MSIP_Label_64a238cc-6af3-4341-9d32-201b7e04331f_SetDate">
    <vt:lpwstr>2022-12-27T14:35:33Z</vt:lpwstr>
  </property>
  <property fmtid="{D5CDD505-2E9C-101B-9397-08002B2CF9AE}" pid="12" name="MSIP_Label_64a238cc-6af3-4341-9d32-201b7e04331f_Method">
    <vt:lpwstr>Standard</vt:lpwstr>
  </property>
  <property fmtid="{D5CDD505-2E9C-101B-9397-08002B2CF9AE}" pid="13" name="MSIP_Label_64a238cc-6af3-4341-9d32-201b7e04331f_Name">
    <vt:lpwstr>Internal</vt:lpwstr>
  </property>
  <property fmtid="{D5CDD505-2E9C-101B-9397-08002B2CF9AE}" pid="14" name="MSIP_Label_64a238cc-6af3-4341-9d32-201b7e04331f_SiteId">
    <vt:lpwstr>09ebfde1-6505-4c31-942f-18875ff0189d</vt:lpwstr>
  </property>
  <property fmtid="{D5CDD505-2E9C-101B-9397-08002B2CF9AE}" pid="15" name="MSIP_Label_64a238cc-6af3-4341-9d32-201b7e04331f_ActionId">
    <vt:lpwstr>ed891028-ebe9-46ce-8fa3-f047ee26ea15</vt:lpwstr>
  </property>
  <property fmtid="{D5CDD505-2E9C-101B-9397-08002B2CF9AE}" pid="16" name="MSIP_Label_64a238cc-6af3-4341-9d32-201b7e04331f_ContentBits">
    <vt:lpwstr>0</vt:lpwstr>
  </property>
  <property fmtid="{D5CDD505-2E9C-101B-9397-08002B2CF9AE}" pid="17" name="MediaServiceImageTags">
    <vt:lpwstr/>
  </property>
  <property fmtid="{D5CDD505-2E9C-101B-9397-08002B2CF9AE}" pid="18" name="Security Classification">
    <vt:lpwstr/>
  </property>
  <property fmtid="{D5CDD505-2E9C-101B-9397-08002B2CF9AE}" pid="19" name="Tipo Documento">
    <vt:lpwstr>Formato</vt:lpwstr>
  </property>
  <property fmtid="{D5CDD505-2E9C-101B-9397-08002B2CF9AE}" pid="20" name="vi6d">
    <vt:r8>5</vt:r8>
  </property>
  <property fmtid="{D5CDD505-2E9C-101B-9397-08002B2CF9AE}" pid="21" name="Proceso o Contrato">
    <vt:lpwstr>Proceso</vt:lpwstr>
  </property>
  <property fmtid="{D5CDD505-2E9C-101B-9397-08002B2CF9AE}" pid="22" name="PXX">
    <vt:lpwstr>23</vt:lpwstr>
  </property>
  <property fmtid="{D5CDD505-2E9C-101B-9397-08002B2CF9AE}" pid="23" name="Aprobado">
    <vt:filetime>2024-02-26T08:00:00Z</vt:filetime>
  </property>
  <property fmtid="{D5CDD505-2E9C-101B-9397-08002B2CF9AE}" pid="24" name="Método">
    <vt:lpwstr>Eliminación</vt:lpwstr>
  </property>
  <property fmtid="{D5CDD505-2E9C-101B-9397-08002B2CF9AE}" pid="25" name="ORIGEN">
    <vt:lpwstr>INTERNO</vt:lpwstr>
  </property>
  <property fmtid="{D5CDD505-2E9C-101B-9397-08002B2CF9AE}" pid="26" name="T. Conservación">
    <vt:lpwstr>Permanente</vt:lpwstr>
  </property>
  <property fmtid="{D5CDD505-2E9C-101B-9397-08002B2CF9AE}" pid="27" name="T. Retención">
    <vt:lpwstr>1 Año</vt:lpwstr>
  </property>
  <property fmtid="{D5CDD505-2E9C-101B-9397-08002B2CF9AE}" pid="28" name="Listado Maestro">
    <vt:bool>true</vt:bool>
  </property>
  <property fmtid="{D5CDD505-2E9C-101B-9397-08002B2CF9AE}" pid="29" name="Almacenamiento">
    <vt:lpwstr>Sharepoint</vt:lpwstr>
  </property>
  <property fmtid="{D5CDD505-2E9C-101B-9397-08002B2CF9AE}" pid="30" name="Recuperación">
    <vt:lpwstr>NAS (Network Attached Storage)</vt:lpwstr>
  </property>
  <property fmtid="{D5CDD505-2E9C-101B-9397-08002B2CF9AE}" pid="31" name="Medio">
    <vt:lpwstr>Magnético</vt:lpwstr>
  </property>
</Properties>
</file>