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ENNI\Desktop\CORRECIONES final\"/>
    </mc:Choice>
  </mc:AlternateContent>
  <bookViews>
    <workbookView xWindow="0" yWindow="0" windowWidth="15600" windowHeight="11595"/>
  </bookViews>
  <sheets>
    <sheet name="Zooplancton" sheetId="8" r:id="rId1"/>
    <sheet name="Presencia-Ausencia(Cualitativo)" sheetId="1" r:id="rId2"/>
    <sheet name="Abundancia (Cuantitativo) " sheetId="7" r:id="rId3"/>
    <sheet name="Taxonomia" sheetId="3" r:id="rId4"/>
    <sheet name="Calculo de indice biologio" sheetId="12" r:id="rId5"/>
  </sheets>
  <externalReferences>
    <externalReference r:id="rId6"/>
  </externalReferences>
  <definedNames>
    <definedName name="_xlnm._FilterDatabase" localSheetId="2" hidden="1">'Abundancia (Cuantitativo) '!$A$1:$O$34</definedName>
    <definedName name="_xlnm._FilterDatabase" localSheetId="3" hidden="1">Taxonomia!$A$1:$E$33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80" i="7" l="1"/>
  <c r="AC81" i="7"/>
  <c r="AC82" i="7"/>
  <c r="AC83" i="7"/>
  <c r="AC84" i="7"/>
  <c r="AC85" i="7"/>
  <c r="AC86" i="7"/>
  <c r="AC87" i="7"/>
  <c r="W80" i="7"/>
  <c r="W81" i="7"/>
  <c r="W82" i="7"/>
  <c r="W83" i="7"/>
  <c r="W84" i="7"/>
  <c r="W85" i="7"/>
  <c r="W86" i="7"/>
  <c r="W87" i="7"/>
  <c r="N80" i="7"/>
  <c r="N81" i="7"/>
  <c r="N82" i="7"/>
  <c r="N83" i="7"/>
  <c r="N84" i="7"/>
  <c r="N85" i="7"/>
  <c r="N86" i="7"/>
  <c r="N87" i="7"/>
  <c r="D41" i="1"/>
  <c r="E35" i="1"/>
  <c r="F35" i="1"/>
  <c r="G35" i="1"/>
  <c r="H35" i="1"/>
  <c r="I35" i="1"/>
  <c r="J35" i="1"/>
  <c r="K35" i="1"/>
  <c r="L35" i="1"/>
  <c r="M35" i="1"/>
  <c r="N35" i="1"/>
  <c r="O35" i="1"/>
  <c r="P35" i="1"/>
  <c r="D35" i="1"/>
  <c r="K88" i="7" l="1"/>
  <c r="L88" i="7"/>
  <c r="J88" i="7"/>
  <c r="Z88" i="7"/>
  <c r="AA88" i="7"/>
  <c r="Y88" i="7"/>
  <c r="T88" i="7"/>
  <c r="U88" i="7"/>
  <c r="V88" i="7"/>
  <c r="S88" i="7"/>
  <c r="W88" i="7" s="1"/>
  <c r="B2" i="8" l="1"/>
  <c r="AC64" i="7" l="1"/>
  <c r="AC63" i="7"/>
  <c r="AC62" i="7"/>
  <c r="I66" i="7"/>
  <c r="I65" i="7"/>
  <c r="I64" i="7"/>
  <c r="I63" i="7"/>
  <c r="I62" i="7"/>
  <c r="I46" i="7"/>
  <c r="I45" i="7"/>
  <c r="I44" i="7"/>
  <c r="I43" i="7"/>
  <c r="I42" i="7"/>
  <c r="I6" i="7"/>
  <c r="I5" i="7"/>
  <c r="I4" i="7"/>
  <c r="I3" i="7"/>
  <c r="S24" i="7"/>
  <c r="I28" i="7"/>
  <c r="I27" i="7"/>
  <c r="I26" i="7"/>
  <c r="I25" i="7"/>
  <c r="I24" i="7"/>
  <c r="Q74" i="7"/>
  <c r="Q57" i="7"/>
  <c r="AB84" i="7" l="1"/>
  <c r="AB83" i="7"/>
  <c r="AB88" i="7" s="1"/>
  <c r="AC88" i="7" s="1"/>
  <c r="M83" i="7"/>
  <c r="M80" i="7"/>
  <c r="M88" i="7" s="1"/>
  <c r="N88" i="7" s="1"/>
  <c r="G75" i="7"/>
  <c r="AA67" i="7"/>
  <c r="G52" i="7"/>
  <c r="AA48" i="7"/>
  <c r="AC45" i="7"/>
  <c r="AC42" i="7"/>
  <c r="AA37" i="7"/>
  <c r="G36" i="7"/>
  <c r="Q34" i="7"/>
  <c r="AC29" i="7"/>
  <c r="AC28" i="7"/>
  <c r="S27" i="7"/>
  <c r="S26" i="7"/>
  <c r="AC25" i="7"/>
  <c r="AC24" i="7"/>
  <c r="G18" i="7"/>
  <c r="Q17" i="7"/>
  <c r="AA12" i="7"/>
  <c r="S8" i="7"/>
  <c r="AC7" i="7"/>
  <c r="S7" i="7"/>
  <c r="AC6" i="7"/>
  <c r="S6" i="7"/>
  <c r="AC5" i="7"/>
  <c r="AC4" i="7"/>
  <c r="K2" i="8" l="1"/>
  <c r="L2" i="8"/>
  <c r="K3" i="8"/>
  <c r="L3" i="8"/>
  <c r="K4" i="8"/>
  <c r="L4" i="8"/>
  <c r="K5" i="8"/>
  <c r="L5" i="8"/>
  <c r="K6" i="8"/>
  <c r="L6" i="8"/>
  <c r="K7" i="8"/>
  <c r="L7" i="8"/>
  <c r="K8" i="8"/>
  <c r="L8" i="8"/>
  <c r="K9" i="8"/>
  <c r="L9" i="8"/>
  <c r="J9" i="8"/>
  <c r="J8" i="8"/>
  <c r="J7" i="8"/>
  <c r="J6" i="8"/>
  <c r="J5" i="8"/>
  <c r="J4" i="8"/>
  <c r="J3" i="8"/>
  <c r="J2" i="8"/>
  <c r="G9" i="8"/>
  <c r="G8" i="8"/>
  <c r="G7" i="8"/>
  <c r="G6" i="8"/>
  <c r="G5" i="8"/>
  <c r="G4" i="8"/>
  <c r="G3" i="8"/>
  <c r="G2" i="8"/>
  <c r="F9" i="8"/>
  <c r="F8" i="8"/>
  <c r="F7" i="8"/>
  <c r="F6" i="8"/>
  <c r="F5" i="8"/>
  <c r="F4" i="8"/>
  <c r="F3" i="8"/>
  <c r="F2" i="8"/>
  <c r="E9" i="8"/>
  <c r="E8" i="8"/>
  <c r="E7" i="8"/>
  <c r="E6" i="8"/>
  <c r="E5" i="8"/>
  <c r="E4" i="8"/>
  <c r="E3" i="8"/>
  <c r="E2" i="8"/>
  <c r="D9" i="8"/>
  <c r="D8" i="8"/>
  <c r="D7" i="8"/>
  <c r="D6" i="8"/>
  <c r="D5" i="8"/>
  <c r="D4" i="8"/>
  <c r="D3" i="8"/>
  <c r="D2" i="8"/>
  <c r="B9" i="8"/>
  <c r="B8" i="8"/>
  <c r="B7" i="8"/>
  <c r="B6" i="8"/>
  <c r="B5" i="8"/>
  <c r="B4" i="8"/>
  <c r="B3" i="8"/>
  <c r="P11" i="1" l="1"/>
  <c r="P10" i="1"/>
  <c r="P13" i="1"/>
  <c r="P33" i="1"/>
  <c r="P9" i="1"/>
  <c r="P32" i="1"/>
  <c r="P19" i="1"/>
  <c r="P34" i="1"/>
  <c r="P4" i="1"/>
  <c r="P22" i="1"/>
  <c r="P21" i="1"/>
  <c r="P20" i="1"/>
  <c r="P31" i="1"/>
  <c r="P30" i="1"/>
  <c r="P29" i="1"/>
  <c r="P28" i="1"/>
  <c r="P27" i="1"/>
  <c r="P12" i="1"/>
  <c r="P18" i="1"/>
  <c r="P8" i="1"/>
  <c r="P26" i="1"/>
  <c r="P7" i="1"/>
  <c r="P25" i="1"/>
  <c r="P17" i="1"/>
  <c r="P16" i="1"/>
  <c r="P15" i="1"/>
  <c r="P6" i="1"/>
  <c r="P24" i="1"/>
  <c r="P14" i="1"/>
  <c r="P23" i="1"/>
  <c r="P5" i="1"/>
  <c r="P3" i="1"/>
  <c r="L10" i="8" l="1"/>
  <c r="K10" i="8"/>
  <c r="J10" i="8"/>
  <c r="G10" i="8"/>
  <c r="F10" i="8"/>
  <c r="E10" i="8"/>
  <c r="D10" i="8"/>
  <c r="B10" i="8"/>
  <c r="M7" i="8"/>
  <c r="H7" i="8"/>
  <c r="M4" i="8"/>
  <c r="H4" i="8"/>
  <c r="M5" i="8"/>
  <c r="H5" i="8"/>
  <c r="M9" i="8"/>
  <c r="H9" i="8"/>
  <c r="M6" i="8"/>
  <c r="H6" i="8"/>
  <c r="M8" i="8"/>
  <c r="H8" i="8"/>
  <c r="M3" i="8"/>
  <c r="H3" i="8"/>
  <c r="M2" i="8"/>
  <c r="H2" i="8"/>
  <c r="C3" i="8" l="1"/>
  <c r="C5" i="8"/>
  <c r="C7" i="8"/>
  <c r="C9" i="8"/>
  <c r="C4" i="8"/>
  <c r="C6" i="8"/>
  <c r="C8" i="8"/>
  <c r="C2" i="8"/>
  <c r="M10" i="8"/>
  <c r="N10" i="8" s="1"/>
  <c r="H10" i="8"/>
  <c r="I10" i="8" s="1"/>
  <c r="N4" i="8" l="1"/>
  <c r="N9" i="8"/>
  <c r="N8" i="8"/>
  <c r="N2" i="8"/>
  <c r="I4" i="8"/>
  <c r="I9" i="8"/>
  <c r="I8" i="8"/>
  <c r="I2" i="8"/>
  <c r="N7" i="8"/>
  <c r="N5" i="8"/>
  <c r="N6" i="8"/>
  <c r="N3" i="8"/>
  <c r="I7" i="8"/>
  <c r="I5" i="8"/>
  <c r="I6" i="8"/>
  <c r="I3" i="8"/>
  <c r="C10" i="8"/>
  <c r="D40" i="1"/>
  <c r="I40" i="1"/>
  <c r="N40" i="1"/>
  <c r="O40" i="1"/>
  <c r="L40" i="1"/>
  <c r="K40" i="1"/>
  <c r="J41" i="1" s="1"/>
  <c r="J40" i="1"/>
  <c r="F40" i="1"/>
  <c r="H40" i="1"/>
  <c r="M40" i="1"/>
  <c r="M41" i="1" s="1"/>
  <c r="E40" i="1"/>
  <c r="G40" i="1"/>
  <c r="G41" i="1" s="1"/>
</calcChain>
</file>

<file path=xl/sharedStrings.xml><?xml version="1.0" encoding="utf-8"?>
<sst xmlns="http://schemas.openxmlformats.org/spreadsheetml/2006/main" count="1197" uniqueCount="154">
  <si>
    <t>Entrada Humedal</t>
  </si>
  <si>
    <t>Salida Humedal</t>
  </si>
  <si>
    <t xml:space="preserve">Frente Administración </t>
  </si>
  <si>
    <t>Intermedio Entrada - Salida</t>
  </si>
  <si>
    <t>Total</t>
  </si>
  <si>
    <t>Alona sp.</t>
  </si>
  <si>
    <t>Arcella sp.</t>
  </si>
  <si>
    <t>Centropyxis sp.</t>
  </si>
  <si>
    <t>Daphnia sp.</t>
  </si>
  <si>
    <t>Morfo 1</t>
  </si>
  <si>
    <t>Morfo 2</t>
  </si>
  <si>
    <t xml:space="preserve">Morfo 3 </t>
  </si>
  <si>
    <t>Morfo 5</t>
  </si>
  <si>
    <t>Morfo 7</t>
  </si>
  <si>
    <t>Anuraeopsis sp.</t>
  </si>
  <si>
    <t>Bosmina sp.</t>
  </si>
  <si>
    <t>Colurella sp.</t>
  </si>
  <si>
    <t>Euglypha sp.</t>
  </si>
  <si>
    <t xml:space="preserve">Filinia sp. </t>
  </si>
  <si>
    <t>Lecane sp.</t>
  </si>
  <si>
    <t>Pseudochydorus sp.</t>
  </si>
  <si>
    <t>Centropyxis aculeata</t>
  </si>
  <si>
    <t>Testudinella sp.</t>
  </si>
  <si>
    <t>Zoothamnium sp.</t>
  </si>
  <si>
    <t xml:space="preserve">Adineta sp. </t>
  </si>
  <si>
    <t>Cephalodella sp.</t>
  </si>
  <si>
    <t>Keratella sp.</t>
  </si>
  <si>
    <t>Nebela sp.</t>
  </si>
  <si>
    <t>Polyarthra sp.</t>
  </si>
  <si>
    <t>Vorticella sp.</t>
  </si>
  <si>
    <t>Asplanchna sp.</t>
  </si>
  <si>
    <t xml:space="preserve">Bullinularia sp. </t>
  </si>
  <si>
    <t xml:space="preserve">Ceriodaphnia sp. </t>
  </si>
  <si>
    <t>Monommata sp.</t>
  </si>
  <si>
    <t xml:space="preserve">Difflugia sp. </t>
  </si>
  <si>
    <t>Lepadella sp.</t>
  </si>
  <si>
    <t>Trinema sp.</t>
  </si>
  <si>
    <t>Clase</t>
  </si>
  <si>
    <t>%</t>
  </si>
  <si>
    <t>Orden</t>
  </si>
  <si>
    <t>Taxa</t>
  </si>
  <si>
    <t>Familia</t>
  </si>
  <si>
    <t>Phylum</t>
  </si>
  <si>
    <t>Dipostraca</t>
  </si>
  <si>
    <t>Arcellinida</t>
  </si>
  <si>
    <t>Cyclopoida</t>
  </si>
  <si>
    <t>Calanoida</t>
  </si>
  <si>
    <t>Ostracoda</t>
  </si>
  <si>
    <t>Maxillopoda</t>
  </si>
  <si>
    <t>Branchiopoda</t>
  </si>
  <si>
    <t>Lobosa</t>
  </si>
  <si>
    <t>Monogonta</t>
  </si>
  <si>
    <t>Ploima</t>
  </si>
  <si>
    <t>Filosia</t>
  </si>
  <si>
    <t>Aconchulinida</t>
  </si>
  <si>
    <t>Flosculariaceae</t>
  </si>
  <si>
    <t>Peritrichida</t>
  </si>
  <si>
    <t>Chydoridae</t>
  </si>
  <si>
    <t>Arcellidae</t>
  </si>
  <si>
    <t>Centropyxidae</t>
  </si>
  <si>
    <t>Daphniidae</t>
  </si>
  <si>
    <t>Brachionidae</t>
  </si>
  <si>
    <t>Bosminidae</t>
  </si>
  <si>
    <t>Lepadellidae</t>
  </si>
  <si>
    <t>Euglyphidae</t>
  </si>
  <si>
    <t>Filiniidae</t>
  </si>
  <si>
    <t>Lecanidae</t>
  </si>
  <si>
    <t>Testudinellidae</t>
  </si>
  <si>
    <t>Adinetidae</t>
  </si>
  <si>
    <t>Notommatidae</t>
  </si>
  <si>
    <t>Nebelidae</t>
  </si>
  <si>
    <t>Synchaetidae</t>
  </si>
  <si>
    <t>Vorticellidae</t>
  </si>
  <si>
    <t>Asplanchnidea</t>
  </si>
  <si>
    <t>Diffugiidae</t>
  </si>
  <si>
    <t>Arthropoda</t>
  </si>
  <si>
    <t>Protozoa</t>
  </si>
  <si>
    <t>Rotifera</t>
  </si>
  <si>
    <t>Ciliatea</t>
  </si>
  <si>
    <t>Bdlloidea</t>
  </si>
  <si>
    <t>EH</t>
  </si>
  <si>
    <t>SH</t>
  </si>
  <si>
    <t>FA</t>
  </si>
  <si>
    <t>IES</t>
  </si>
  <si>
    <t>Branchionidae</t>
  </si>
  <si>
    <t>Asplanchnidae</t>
  </si>
  <si>
    <t>Difflugiidae</t>
  </si>
  <si>
    <t>TOTAL</t>
  </si>
  <si>
    <t>(Número de individuos)</t>
  </si>
  <si>
    <t>Individuos (Número de individuos)</t>
  </si>
  <si>
    <t>PHYLUM</t>
  </si>
  <si>
    <t>CLASE</t>
  </si>
  <si>
    <t>ORDEN</t>
  </si>
  <si>
    <t>FAMILIA</t>
  </si>
  <si>
    <t>TAXA</t>
  </si>
  <si>
    <t>Ind/ml</t>
  </si>
  <si>
    <t>Diplostraca</t>
  </si>
  <si>
    <t>Pseudochydorus sp,</t>
  </si>
  <si>
    <t>Bdelloidea</t>
  </si>
  <si>
    <t>Ceriodaphnia sp,</t>
  </si>
  <si>
    <t>Vorticella sp,</t>
  </si>
  <si>
    <t>Arcella sp,</t>
  </si>
  <si>
    <t>Euglypha sp,</t>
  </si>
  <si>
    <t>Difflugia sp,</t>
  </si>
  <si>
    <t>Bullinularia sp,</t>
  </si>
  <si>
    <t>Centropyxis sp,</t>
  </si>
  <si>
    <t>Nebela sp,</t>
  </si>
  <si>
    <t>Morfo 3</t>
  </si>
  <si>
    <t>Lecane sp,</t>
  </si>
  <si>
    <t>Asplanchna sp,</t>
  </si>
  <si>
    <t>Keratella sp,</t>
  </si>
  <si>
    <t>Polyarthra sp,</t>
  </si>
  <si>
    <t>Lepadella sp,</t>
  </si>
  <si>
    <t>Cephalodella sp,</t>
  </si>
  <si>
    <t>Anuraeopsis sp,</t>
  </si>
  <si>
    <t>Bosmina sp,</t>
  </si>
  <si>
    <t>Trinema sp,</t>
  </si>
  <si>
    <t>Alona sp,</t>
  </si>
  <si>
    <t>Monommata sp,</t>
  </si>
  <si>
    <t>Filinia sp,</t>
  </si>
  <si>
    <t>Colurella sp,</t>
  </si>
  <si>
    <t>Zoothamnium sp,</t>
  </si>
  <si>
    <t>Testudinella sp,</t>
  </si>
  <si>
    <t>Adineta sp,</t>
  </si>
  <si>
    <t>10 de Junio</t>
  </si>
  <si>
    <t>17 de Junio</t>
  </si>
  <si>
    <t>24 de Junio</t>
  </si>
  <si>
    <t>No identificado</t>
  </si>
  <si>
    <t>Daphnia sp,</t>
  </si>
  <si>
    <t>Riqueza (S)</t>
  </si>
  <si>
    <t>Predominio de Simpson (1-λ)</t>
  </si>
  <si>
    <t>Abundancia (N)</t>
  </si>
  <si>
    <t>Serie Número de Hill (N1)</t>
  </si>
  <si>
    <t>Uniformidad Pielou (J´)</t>
  </si>
  <si>
    <t>Diversidad Shannon- Wiener (H´)</t>
  </si>
  <si>
    <t>Total de individuos</t>
  </si>
  <si>
    <t>Total de géneros</t>
  </si>
  <si>
    <t>Clases Taxonómicas (ind/mL)</t>
  </si>
  <si>
    <t>N1</t>
  </si>
  <si>
    <t>N2</t>
  </si>
  <si>
    <t>N10</t>
  </si>
  <si>
    <t>N21</t>
  </si>
  <si>
    <t>ENTRADA HUMEDAL (10 junio)</t>
  </si>
  <si>
    <t>FRENTE ADMINISTRACION (10 junio)</t>
  </si>
  <si>
    <t>INTERMEDIO ENTRE ENTRADA Y SALIDA (10 junio)</t>
  </si>
  <si>
    <t>SALIDA HUMEDAL (10 junio)</t>
  </si>
  <si>
    <t>SALIDA HUMEDAL (17 junio)</t>
  </si>
  <si>
    <t>INTERMEDIO ENTRE ENTRADA Y SALIDA (17 junio)</t>
  </si>
  <si>
    <t>FRENTE ADMINISTRACION (17 junio)</t>
  </si>
  <si>
    <t>ENTRADA HUMEDAL (17 junio)</t>
  </si>
  <si>
    <t>ENTRADA HUMEDAL (24 junio)</t>
  </si>
  <si>
    <t>FRENTE ADMINISTRACION (24 junio)</t>
  </si>
  <si>
    <t>INTERMEDIO ENTRE ENTRADA Y SALIDA (24 junio)</t>
  </si>
  <si>
    <t>SALIDA HUMEDAL (24 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</si>
</sst>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 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Verdana"/>
      <family val="2"/>
    </font>
    <font>
      <b/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Fill="1" applyBorder="1" applyAlignment="1">
      <alignment horizontal="center" vertical="center" wrapText="1"/>
    </xf>
    <xf numFmtId="15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0" fontId="0" fillId="0" borderId="2" xfId="1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/>
    </xf>
    <xf numFmtId="9" fontId="2" fillId="0" borderId="1" xfId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9" fontId="2" fillId="0" borderId="1" xfId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5" fontId="2" fillId="2" borderId="3" xfId="0" applyNumberFormat="1" applyFont="1" applyFill="1" applyBorder="1" applyAlignment="1">
      <alignment horizontal="center" vertical="center" wrapText="1"/>
    </xf>
    <xf numFmtId="15" fontId="2" fillId="3" borderId="3" xfId="0" applyNumberFormat="1" applyFont="1" applyFill="1" applyBorder="1" applyAlignment="1">
      <alignment horizontal="center" vertical="center" wrapText="1"/>
    </xf>
    <xf numFmtId="15" fontId="2" fillId="4" borderId="3" xfId="0" applyNumberFormat="1" applyFont="1" applyFill="1" applyBorder="1" applyAlignment="1">
      <alignment horizontal="center" vertical="center" wrapText="1"/>
    </xf>
    <xf numFmtId="15" fontId="2" fillId="5" borderId="3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5" borderId="6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9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30" xfId="0" applyFont="1" applyFill="1" applyBorder="1" applyAlignment="1">
      <alignment horizontal="center" vertical="center" wrapText="1"/>
    </xf>
    <xf numFmtId="0" fontId="0" fillId="0" borderId="3" xfId="0" applyFont="1" applyFill="1" applyBorder="1"/>
    <xf numFmtId="0" fontId="0" fillId="0" borderId="0" xfId="0" applyFont="1" applyFill="1" applyBorder="1"/>
    <xf numFmtId="15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 wrapText="1"/>
    </xf>
    <xf numFmtId="0" fontId="0" fillId="3" borderId="36" xfId="0" applyFont="1" applyFill="1" applyBorder="1" applyAlignment="1">
      <alignment horizontal="center" vertical="center" wrapText="1"/>
    </xf>
    <xf numFmtId="0" fontId="0" fillId="4" borderId="36" xfId="0" applyFont="1" applyFill="1" applyBorder="1" applyAlignment="1">
      <alignment horizontal="center" vertical="center" wrapText="1"/>
    </xf>
    <xf numFmtId="0" fontId="0" fillId="5" borderId="36" xfId="0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33" xfId="0" applyNumberFormat="1" applyFont="1" applyFill="1" applyBorder="1" applyAlignment="1">
      <alignment horizontal="center" vertical="center"/>
    </xf>
    <xf numFmtId="0" fontId="0" fillId="0" borderId="34" xfId="0" applyNumberFormat="1" applyFont="1" applyFill="1" applyBorder="1" applyAlignment="1">
      <alignment horizontal="center" vertical="center"/>
    </xf>
    <xf numFmtId="0" fontId="0" fillId="0" borderId="38" xfId="0" applyNumberFormat="1" applyFont="1" applyFill="1" applyBorder="1" applyAlignment="1">
      <alignment horizontal="center" vertical="center"/>
    </xf>
    <xf numFmtId="0" fontId="0" fillId="0" borderId="39" xfId="0" applyNumberFormat="1" applyFont="1" applyFill="1" applyBorder="1" applyAlignment="1">
      <alignment horizontal="center" vertical="center"/>
    </xf>
    <xf numFmtId="0" fontId="0" fillId="0" borderId="40" xfId="0" applyNumberFormat="1" applyFont="1" applyFill="1" applyBorder="1" applyAlignment="1">
      <alignment horizontal="center" vertical="center"/>
    </xf>
    <xf numFmtId="0" fontId="0" fillId="0" borderId="37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5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0" fillId="0" borderId="0" xfId="0" applyNumberFormat="1" applyFont="1" applyFill="1"/>
    <xf numFmtId="0" fontId="5" fillId="0" borderId="3" xfId="0" applyFont="1" applyFill="1" applyBorder="1" applyAlignment="1">
      <alignment horizontal="center" vertical="center" wrapText="1"/>
    </xf>
    <xf numFmtId="164" fontId="0" fillId="0" borderId="3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1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5" fontId="10" fillId="2" borderId="1" xfId="0" applyNumberFormat="1" applyFont="1" applyFill="1" applyBorder="1" applyAlignment="1">
      <alignment horizontal="center" vertical="center" wrapText="1"/>
    </xf>
    <xf numFmtId="15" fontId="10" fillId="3" borderId="1" xfId="0" applyNumberFormat="1" applyFont="1" applyFill="1" applyBorder="1" applyAlignment="1">
      <alignment horizontal="center" vertical="center" wrapText="1"/>
    </xf>
    <xf numFmtId="15" fontId="10" fillId="4" borderId="1" xfId="0" applyNumberFormat="1" applyFont="1" applyFill="1" applyBorder="1" applyAlignment="1">
      <alignment horizontal="center" vertical="center" wrapText="1"/>
    </xf>
    <xf numFmtId="15" fontId="10" fillId="5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1953D"/>
      <color rgb="FFD058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Zooplancton!$A$2</c:f>
              <c:strCache>
                <c:ptCount val="1"/>
                <c:pt idx="0">
                  <c:v>Bdlloidea</c:v>
                </c:pt>
              </c:strCache>
            </c:strRef>
          </c:tx>
          <c:invertIfNegative val="0"/>
          <c:cat>
            <c:strRef>
              <c:f>Zooplancton!$D$1:$G$1</c:f>
              <c:strCache>
                <c:ptCount val="4"/>
                <c:pt idx="0">
                  <c:v>EH</c:v>
                </c:pt>
                <c:pt idx="1">
                  <c:v>SH</c:v>
                </c:pt>
                <c:pt idx="2">
                  <c:v>FA</c:v>
                </c:pt>
                <c:pt idx="3">
                  <c:v>IES</c:v>
                </c:pt>
              </c:strCache>
            </c:strRef>
          </c:cat>
          <c:val>
            <c:numRef>
              <c:f>Zooplancton!$D$2:$G$2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Zooplancton!$A$3</c:f>
              <c:strCache>
                <c:ptCount val="1"/>
                <c:pt idx="0">
                  <c:v>Branchiopoda</c:v>
                </c:pt>
              </c:strCache>
            </c:strRef>
          </c:tx>
          <c:invertIfNegative val="0"/>
          <c:cat>
            <c:strRef>
              <c:f>Zooplancton!$D$1:$G$1</c:f>
              <c:strCache>
                <c:ptCount val="4"/>
                <c:pt idx="0">
                  <c:v>EH</c:v>
                </c:pt>
                <c:pt idx="1">
                  <c:v>SH</c:v>
                </c:pt>
                <c:pt idx="2">
                  <c:v>FA</c:v>
                </c:pt>
                <c:pt idx="3">
                  <c:v>IES</c:v>
                </c:pt>
              </c:strCache>
            </c:strRef>
          </c:cat>
          <c:val>
            <c:numRef>
              <c:f>Zooplancton!$D$3:$G$3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7</c:v>
                </c:pt>
              </c:numCache>
            </c:numRef>
          </c:val>
        </c:ser>
        <c:ser>
          <c:idx val="2"/>
          <c:order val="2"/>
          <c:tx>
            <c:strRef>
              <c:f>Zooplancton!$A$4</c:f>
              <c:strCache>
                <c:ptCount val="1"/>
                <c:pt idx="0">
                  <c:v>Ciliatea</c:v>
                </c:pt>
              </c:strCache>
            </c:strRef>
          </c:tx>
          <c:invertIfNegative val="0"/>
          <c:cat>
            <c:strRef>
              <c:f>Zooplancton!$D$1:$G$1</c:f>
              <c:strCache>
                <c:ptCount val="4"/>
                <c:pt idx="0">
                  <c:v>EH</c:v>
                </c:pt>
                <c:pt idx="1">
                  <c:v>SH</c:v>
                </c:pt>
                <c:pt idx="2">
                  <c:v>FA</c:v>
                </c:pt>
                <c:pt idx="3">
                  <c:v>IES</c:v>
                </c:pt>
              </c:strCache>
            </c:strRef>
          </c:cat>
          <c:val>
            <c:numRef>
              <c:f>Zooplancton!$D$4:$G$4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</c:ser>
        <c:ser>
          <c:idx val="3"/>
          <c:order val="3"/>
          <c:tx>
            <c:strRef>
              <c:f>Zooplancton!$A$5</c:f>
              <c:strCache>
                <c:ptCount val="1"/>
                <c:pt idx="0">
                  <c:v>Filosia</c:v>
                </c:pt>
              </c:strCache>
            </c:strRef>
          </c:tx>
          <c:invertIfNegative val="0"/>
          <c:cat>
            <c:strRef>
              <c:f>Zooplancton!$D$1:$G$1</c:f>
              <c:strCache>
                <c:ptCount val="4"/>
                <c:pt idx="0">
                  <c:v>EH</c:v>
                </c:pt>
                <c:pt idx="1">
                  <c:v>SH</c:v>
                </c:pt>
                <c:pt idx="2">
                  <c:v>FA</c:v>
                </c:pt>
                <c:pt idx="3">
                  <c:v>IES</c:v>
                </c:pt>
              </c:strCache>
            </c:strRef>
          </c:cat>
          <c:val>
            <c:numRef>
              <c:f>Zooplancton!$D$5:$G$5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4"/>
          <c:order val="4"/>
          <c:tx>
            <c:strRef>
              <c:f>Zooplancton!$A$6</c:f>
              <c:strCache>
                <c:ptCount val="1"/>
                <c:pt idx="0">
                  <c:v>Lobosa</c:v>
                </c:pt>
              </c:strCache>
            </c:strRef>
          </c:tx>
          <c:invertIfNegative val="0"/>
          <c:cat>
            <c:strRef>
              <c:f>Zooplancton!$D$1:$G$1</c:f>
              <c:strCache>
                <c:ptCount val="4"/>
                <c:pt idx="0">
                  <c:v>EH</c:v>
                </c:pt>
                <c:pt idx="1">
                  <c:v>SH</c:v>
                </c:pt>
                <c:pt idx="2">
                  <c:v>FA</c:v>
                </c:pt>
                <c:pt idx="3">
                  <c:v>IES</c:v>
                </c:pt>
              </c:strCache>
            </c:strRef>
          </c:cat>
          <c:val>
            <c:numRef>
              <c:f>Zooplancton!$D$6:$G$6</c:f>
              <c:numCache>
                <c:formatCode>General</c:formatCode>
                <c:ptCount val="4"/>
                <c:pt idx="0">
                  <c:v>8</c:v>
                </c:pt>
                <c:pt idx="1">
                  <c:v>8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</c:ser>
        <c:ser>
          <c:idx val="5"/>
          <c:order val="5"/>
          <c:tx>
            <c:strRef>
              <c:f>Zooplancton!$A$7</c:f>
              <c:strCache>
                <c:ptCount val="1"/>
                <c:pt idx="0">
                  <c:v>Maxillopoda</c:v>
                </c:pt>
              </c:strCache>
            </c:strRef>
          </c:tx>
          <c:invertIfNegative val="0"/>
          <c:cat>
            <c:strRef>
              <c:f>Zooplancton!$D$1:$G$1</c:f>
              <c:strCache>
                <c:ptCount val="4"/>
                <c:pt idx="0">
                  <c:v>EH</c:v>
                </c:pt>
                <c:pt idx="1">
                  <c:v>SH</c:v>
                </c:pt>
                <c:pt idx="2">
                  <c:v>FA</c:v>
                </c:pt>
                <c:pt idx="3">
                  <c:v>IES</c:v>
                </c:pt>
              </c:strCache>
            </c:strRef>
          </c:cat>
          <c:val>
            <c:numRef>
              <c:f>Zooplancton!$D$7:$G$7</c:f>
              <c:numCache>
                <c:formatCode>General</c:formatCode>
                <c:ptCount val="4"/>
                <c:pt idx="0">
                  <c:v>8</c:v>
                </c:pt>
                <c:pt idx="1">
                  <c:v>7</c:v>
                </c:pt>
                <c:pt idx="2">
                  <c:v>8</c:v>
                </c:pt>
                <c:pt idx="3">
                  <c:v>5</c:v>
                </c:pt>
              </c:numCache>
            </c:numRef>
          </c:val>
        </c:ser>
        <c:ser>
          <c:idx val="6"/>
          <c:order val="6"/>
          <c:tx>
            <c:strRef>
              <c:f>Zooplancton!$A$8</c:f>
              <c:strCache>
                <c:ptCount val="1"/>
                <c:pt idx="0">
                  <c:v>Monogonta</c:v>
                </c:pt>
              </c:strCache>
            </c:strRef>
          </c:tx>
          <c:invertIfNegative val="0"/>
          <c:cat>
            <c:strRef>
              <c:f>Zooplancton!$D$1:$G$1</c:f>
              <c:strCache>
                <c:ptCount val="4"/>
                <c:pt idx="0">
                  <c:v>EH</c:v>
                </c:pt>
                <c:pt idx="1">
                  <c:v>SH</c:v>
                </c:pt>
                <c:pt idx="2">
                  <c:v>FA</c:v>
                </c:pt>
                <c:pt idx="3">
                  <c:v>IES</c:v>
                </c:pt>
              </c:strCache>
            </c:strRef>
          </c:cat>
          <c:val>
            <c:numRef>
              <c:f>Zooplancton!$D$8:$G$8</c:f>
              <c:numCache>
                <c:formatCode>General</c:formatCode>
                <c:ptCount val="4"/>
                <c:pt idx="0">
                  <c:v>11</c:v>
                </c:pt>
                <c:pt idx="1">
                  <c:v>5</c:v>
                </c:pt>
                <c:pt idx="2">
                  <c:v>11</c:v>
                </c:pt>
                <c:pt idx="3">
                  <c:v>8</c:v>
                </c:pt>
              </c:numCache>
            </c:numRef>
          </c:val>
        </c:ser>
        <c:ser>
          <c:idx val="7"/>
          <c:order val="7"/>
          <c:tx>
            <c:strRef>
              <c:f>Zooplancton!$A$9</c:f>
              <c:strCache>
                <c:ptCount val="1"/>
                <c:pt idx="0">
                  <c:v>Ostracoda</c:v>
                </c:pt>
              </c:strCache>
            </c:strRef>
          </c:tx>
          <c:invertIfNegative val="0"/>
          <c:cat>
            <c:strRef>
              <c:f>Zooplancton!$D$1:$G$1</c:f>
              <c:strCache>
                <c:ptCount val="4"/>
                <c:pt idx="0">
                  <c:v>EH</c:v>
                </c:pt>
                <c:pt idx="1">
                  <c:v>SH</c:v>
                </c:pt>
                <c:pt idx="2">
                  <c:v>FA</c:v>
                </c:pt>
                <c:pt idx="3">
                  <c:v>IES</c:v>
                </c:pt>
              </c:strCache>
            </c:strRef>
          </c:cat>
          <c:val>
            <c:numRef>
              <c:f>Zooplancton!$D$9:$G$9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gapDepth val="75"/>
        <c:shape val="box"/>
        <c:axId val="230268280"/>
        <c:axId val="230270240"/>
        <c:axId val="0"/>
      </c:bar3DChart>
      <c:catAx>
        <c:axId val="230268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30270240"/>
        <c:crosses val="autoZero"/>
        <c:auto val="1"/>
        <c:lblAlgn val="ctr"/>
        <c:lblOffset val="100"/>
        <c:noMultiLvlLbl val="0"/>
      </c:catAx>
      <c:valAx>
        <c:axId val="23027024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#</a:t>
                </a:r>
                <a:r>
                  <a:rPr lang="es-CO" baseline="0"/>
                  <a:t> de especies de cada clase taxonómica</a:t>
                </a:r>
                <a:endParaRPr lang="es-CO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2682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Zooplancton!$J$1</c:f>
              <c:strCache>
                <c:ptCount val="1"/>
                <c:pt idx="0">
                  <c:v>10-jun-14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Zooplancton!$A$2:$A$9</c:f>
              <c:strCache>
                <c:ptCount val="8"/>
                <c:pt idx="0">
                  <c:v>Bdlloidea</c:v>
                </c:pt>
                <c:pt idx="1">
                  <c:v>Branchiopoda</c:v>
                </c:pt>
                <c:pt idx="2">
                  <c:v>Ciliatea</c:v>
                </c:pt>
                <c:pt idx="3">
                  <c:v>Filosia</c:v>
                </c:pt>
                <c:pt idx="4">
                  <c:v>Lobosa</c:v>
                </c:pt>
                <c:pt idx="5">
                  <c:v>Maxillopoda</c:v>
                </c:pt>
                <c:pt idx="6">
                  <c:v>Monogonta</c:v>
                </c:pt>
                <c:pt idx="7">
                  <c:v>Ostracoda</c:v>
                </c:pt>
              </c:strCache>
            </c:strRef>
          </c:cat>
          <c:val>
            <c:numRef>
              <c:f>Zooplancton!$J$2:$J$9</c:f>
              <c:numCache>
                <c:formatCode>General</c:formatCode>
                <c:ptCount val="8"/>
                <c:pt idx="0">
                  <c:v>3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9</c:v>
                </c:pt>
                <c:pt idx="6">
                  <c:v>5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Zooplancton!$K$1</c:f>
              <c:strCache>
                <c:ptCount val="1"/>
                <c:pt idx="0">
                  <c:v>17-jun-14</c:v>
                </c:pt>
              </c:strCache>
            </c:strRef>
          </c:tx>
          <c:spPr>
            <a:solidFill>
              <a:srgbClr val="D05840"/>
            </a:solidFill>
          </c:spPr>
          <c:invertIfNegative val="0"/>
          <c:cat>
            <c:strRef>
              <c:f>Zooplancton!$A$2:$A$9</c:f>
              <c:strCache>
                <c:ptCount val="8"/>
                <c:pt idx="0">
                  <c:v>Bdlloidea</c:v>
                </c:pt>
                <c:pt idx="1">
                  <c:v>Branchiopoda</c:v>
                </c:pt>
                <c:pt idx="2">
                  <c:v>Ciliatea</c:v>
                </c:pt>
                <c:pt idx="3">
                  <c:v>Filosia</c:v>
                </c:pt>
                <c:pt idx="4">
                  <c:v>Lobosa</c:v>
                </c:pt>
                <c:pt idx="5">
                  <c:v>Maxillopoda</c:v>
                </c:pt>
                <c:pt idx="6">
                  <c:v>Monogonta</c:v>
                </c:pt>
                <c:pt idx="7">
                  <c:v>Ostracoda</c:v>
                </c:pt>
              </c:strCache>
            </c:strRef>
          </c:cat>
          <c:val>
            <c:numRef>
              <c:f>Zooplancton!$K$2:$K$9</c:f>
              <c:numCache>
                <c:formatCode>General</c:formatCode>
                <c:ptCount val="8"/>
                <c:pt idx="0">
                  <c:v>1</c:v>
                </c:pt>
                <c:pt idx="1">
                  <c:v>10</c:v>
                </c:pt>
                <c:pt idx="2">
                  <c:v>1</c:v>
                </c:pt>
                <c:pt idx="3">
                  <c:v>2</c:v>
                </c:pt>
                <c:pt idx="4">
                  <c:v>9</c:v>
                </c:pt>
                <c:pt idx="5">
                  <c:v>9</c:v>
                </c:pt>
                <c:pt idx="6">
                  <c:v>16</c:v>
                </c:pt>
                <c:pt idx="7">
                  <c:v>3</c:v>
                </c:pt>
              </c:numCache>
            </c:numRef>
          </c:val>
        </c:ser>
        <c:ser>
          <c:idx val="2"/>
          <c:order val="2"/>
          <c:tx>
            <c:strRef>
              <c:f>Zooplancton!$L$1</c:f>
              <c:strCache>
                <c:ptCount val="1"/>
                <c:pt idx="0">
                  <c:v>24-jun-14</c:v>
                </c:pt>
              </c:strCache>
            </c:strRef>
          </c:tx>
          <c:spPr>
            <a:solidFill>
              <a:srgbClr val="61953D"/>
            </a:solidFill>
          </c:spPr>
          <c:invertIfNegative val="0"/>
          <c:cat>
            <c:strRef>
              <c:f>Zooplancton!$A$2:$A$9</c:f>
              <c:strCache>
                <c:ptCount val="8"/>
                <c:pt idx="0">
                  <c:v>Bdlloidea</c:v>
                </c:pt>
                <c:pt idx="1">
                  <c:v>Branchiopoda</c:v>
                </c:pt>
                <c:pt idx="2">
                  <c:v>Ciliatea</c:v>
                </c:pt>
                <c:pt idx="3">
                  <c:v>Filosia</c:v>
                </c:pt>
                <c:pt idx="4">
                  <c:v>Lobosa</c:v>
                </c:pt>
                <c:pt idx="5">
                  <c:v>Maxillopoda</c:v>
                </c:pt>
                <c:pt idx="6">
                  <c:v>Monogonta</c:v>
                </c:pt>
                <c:pt idx="7">
                  <c:v>Ostracoda</c:v>
                </c:pt>
              </c:strCache>
            </c:strRef>
          </c:cat>
          <c:val>
            <c:numRef>
              <c:f>Zooplancton!$L$2:$L$9</c:f>
              <c:numCache>
                <c:formatCode>General</c:formatCode>
                <c:ptCount val="8"/>
                <c:pt idx="0">
                  <c:v>0</c:v>
                </c:pt>
                <c:pt idx="1">
                  <c:v>8</c:v>
                </c:pt>
                <c:pt idx="2">
                  <c:v>0</c:v>
                </c:pt>
                <c:pt idx="3">
                  <c:v>1</c:v>
                </c:pt>
                <c:pt idx="4">
                  <c:v>14</c:v>
                </c:pt>
                <c:pt idx="5">
                  <c:v>10</c:v>
                </c:pt>
                <c:pt idx="6">
                  <c:v>14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gapDepth val="75"/>
        <c:shape val="box"/>
        <c:axId val="265234304"/>
        <c:axId val="265237440"/>
        <c:axId val="0"/>
      </c:bar3DChart>
      <c:catAx>
        <c:axId val="26523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65237440"/>
        <c:crosses val="autoZero"/>
        <c:auto val="1"/>
        <c:lblAlgn val="ctr"/>
        <c:lblOffset val="100"/>
        <c:noMultiLvlLbl val="0"/>
      </c:catAx>
      <c:valAx>
        <c:axId val="26523744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# de especies de cada clase taxonómica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652343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5833333333333344E-2"/>
          <c:y val="5.8445246427529879E-2"/>
          <c:w val="0.90972222222222221"/>
          <c:h val="0.71952537182852161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Zooplancton!$A$2:$A$9</c:f>
              <c:strCache>
                <c:ptCount val="8"/>
                <c:pt idx="0">
                  <c:v>Bdlloidea</c:v>
                </c:pt>
                <c:pt idx="1">
                  <c:v>Branchiopoda</c:v>
                </c:pt>
                <c:pt idx="2">
                  <c:v>Ciliatea</c:v>
                </c:pt>
                <c:pt idx="3">
                  <c:v>Filosia</c:v>
                </c:pt>
                <c:pt idx="4">
                  <c:v>Lobosa</c:v>
                </c:pt>
                <c:pt idx="5">
                  <c:v>Maxillopoda</c:v>
                </c:pt>
                <c:pt idx="6">
                  <c:v>Monogonta</c:v>
                </c:pt>
                <c:pt idx="7">
                  <c:v>Ostracoda</c:v>
                </c:pt>
              </c:strCache>
            </c:strRef>
          </c:cat>
          <c:val>
            <c:numRef>
              <c:f>Zooplancton!$B$2:$B$9</c:f>
              <c:numCache>
                <c:formatCode>General</c:formatCode>
                <c:ptCount val="8"/>
                <c:pt idx="0">
                  <c:v>4</c:v>
                </c:pt>
                <c:pt idx="1">
                  <c:v>25</c:v>
                </c:pt>
                <c:pt idx="2">
                  <c:v>2</c:v>
                </c:pt>
                <c:pt idx="3">
                  <c:v>4</c:v>
                </c:pt>
                <c:pt idx="4">
                  <c:v>29</c:v>
                </c:pt>
                <c:pt idx="5">
                  <c:v>28</c:v>
                </c:pt>
                <c:pt idx="6">
                  <c:v>35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>
        <c:manualLayout>
          <c:xMode val="edge"/>
          <c:yMode val="edge"/>
          <c:x val="0.11897331583552057"/>
          <c:y val="0.79629629629629639"/>
          <c:w val="0.75094225721784791"/>
          <c:h val="0.16048993875765533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Pt>
            <c:idx val="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6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7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9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Pt>
            <c:idx val="1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</c:dPt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'Presencia-Ausencia(Cualitativo)'!$D$38:$O$39</c:f>
              <c:multiLvlStrCache>
                <c:ptCount val="12"/>
                <c:lvl>
                  <c:pt idx="0">
                    <c:v>10-jun-14</c:v>
                  </c:pt>
                  <c:pt idx="1">
                    <c:v>17-jun-14</c:v>
                  </c:pt>
                  <c:pt idx="2">
                    <c:v>24-jun-14</c:v>
                  </c:pt>
                  <c:pt idx="3">
                    <c:v>10-jun-14</c:v>
                  </c:pt>
                  <c:pt idx="4">
                    <c:v>17-jun-14</c:v>
                  </c:pt>
                  <c:pt idx="5">
                    <c:v>24-jun-14</c:v>
                  </c:pt>
                  <c:pt idx="6">
                    <c:v>10-jun-14</c:v>
                  </c:pt>
                  <c:pt idx="7">
                    <c:v>17-jun-14</c:v>
                  </c:pt>
                  <c:pt idx="8">
                    <c:v>24-jun-14</c:v>
                  </c:pt>
                  <c:pt idx="9">
                    <c:v>10-jun-14</c:v>
                  </c:pt>
                  <c:pt idx="10">
                    <c:v>17-jun-14</c:v>
                  </c:pt>
                  <c:pt idx="11">
                    <c:v>24-jun-14</c:v>
                  </c:pt>
                </c:lvl>
                <c:lvl>
                  <c:pt idx="0">
                    <c:v>EH</c:v>
                  </c:pt>
                  <c:pt idx="3">
                    <c:v>SH</c:v>
                  </c:pt>
                  <c:pt idx="6">
                    <c:v>FA</c:v>
                  </c:pt>
                  <c:pt idx="9">
                    <c:v>IES</c:v>
                  </c:pt>
                </c:lvl>
              </c:multiLvlStrCache>
            </c:multiLvlStrRef>
          </c:cat>
          <c:val>
            <c:numRef>
              <c:f>'Presencia-Ausencia(Cualitativo)'!$D$40:$O$40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14</c:v>
                </c:pt>
                <c:pt idx="3">
                  <c:v>5</c:v>
                </c:pt>
                <c:pt idx="4">
                  <c:v>12</c:v>
                </c:pt>
                <c:pt idx="5">
                  <c:v>13</c:v>
                </c:pt>
                <c:pt idx="6">
                  <c:v>13</c:v>
                </c:pt>
                <c:pt idx="7">
                  <c:v>10</c:v>
                </c:pt>
                <c:pt idx="8">
                  <c:v>12</c:v>
                </c:pt>
                <c:pt idx="9">
                  <c:v>6</c:v>
                </c:pt>
                <c:pt idx="10">
                  <c:v>15</c:v>
                </c:pt>
                <c:pt idx="11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25285944"/>
        <c:axId val="425277712"/>
        <c:axId val="0"/>
      </c:bar3DChart>
      <c:catAx>
        <c:axId val="425285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5277712"/>
        <c:crosses val="autoZero"/>
        <c:auto val="1"/>
        <c:lblAlgn val="ctr"/>
        <c:lblOffset val="100"/>
        <c:noMultiLvlLbl val="0"/>
      </c:catAx>
      <c:valAx>
        <c:axId val="42527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Número de individuos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5285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84537874088681"/>
          <c:y val="7.3572040858903176E-2"/>
          <c:w val="0.78670113759711491"/>
          <c:h val="0.510882579837113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'Abundancia (Cuantitativo) '!$I$80</c:f>
              <c:strCache>
                <c:ptCount val="1"/>
                <c:pt idx="0">
                  <c:v>Branchiopoda</c:v>
                </c:pt>
              </c:strCache>
            </c:strRef>
          </c:tx>
          <c:invertIfNegative val="0"/>
          <c:cat>
            <c:multiLvlStrRef>
              <c:f>'Abundancia (Cuantitativo) '!$J$78:$M$79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10 de Junio</c:v>
                  </c:pt>
                </c:lvl>
              </c:multiLvlStrCache>
            </c:multiLvlStrRef>
          </c:cat>
          <c:val>
            <c:numRef>
              <c:f>'Abundancia (Cuantitativo) '!$J$80:$M$80</c:f>
              <c:numCache>
                <c:formatCode>0.0000</c:formatCode>
                <c:ptCount val="4"/>
                <c:pt idx="0">
                  <c:v>3.8999999999999998E-3</c:v>
                </c:pt>
                <c:pt idx="1">
                  <c:v>4.5999999999999999E-3</c:v>
                </c:pt>
                <c:pt idx="2">
                  <c:v>8.0000000000000002E-3</c:v>
                </c:pt>
                <c:pt idx="3">
                  <c:v>4.5999999999999999E-3</c:v>
                </c:pt>
              </c:numCache>
            </c:numRef>
          </c:val>
        </c:ser>
        <c:ser>
          <c:idx val="1"/>
          <c:order val="1"/>
          <c:tx>
            <c:strRef>
              <c:f>'Abundancia (Cuantitativo) '!$I$81</c:f>
              <c:strCache>
                <c:ptCount val="1"/>
                <c:pt idx="0">
                  <c:v>Ciliatea</c:v>
                </c:pt>
              </c:strCache>
            </c:strRef>
          </c:tx>
          <c:invertIfNegative val="0"/>
          <c:cat>
            <c:multiLvlStrRef>
              <c:f>'Abundancia (Cuantitativo) '!$J$78:$M$79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10 de Junio</c:v>
                  </c:pt>
                </c:lvl>
              </c:multiLvlStrCache>
            </c:multiLvlStrRef>
          </c:cat>
          <c:val>
            <c:numRef>
              <c:f>'Abundancia (Cuantitativo) '!$J$81:$M$81</c:f>
              <c:numCache>
                <c:formatCode>0.0000</c:formatCode>
                <c:ptCount val="4"/>
                <c:pt idx="0">
                  <c:v>2.0000000000000001E-4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'Abundancia (Cuantitativo) '!$I$82</c:f>
              <c:strCache>
                <c:ptCount val="1"/>
                <c:pt idx="0">
                  <c:v>Filosia</c:v>
                </c:pt>
              </c:strCache>
            </c:strRef>
          </c:tx>
          <c:invertIfNegative val="0"/>
          <c:cat>
            <c:multiLvlStrRef>
              <c:f>'Abundancia (Cuantitativo) '!$J$78:$M$79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10 de Junio</c:v>
                  </c:pt>
                </c:lvl>
              </c:multiLvlStrCache>
            </c:multiLvlStrRef>
          </c:cat>
          <c:val>
            <c:numRef>
              <c:f>'Abundancia (Cuantitativo) '!$J$82:$M$82</c:f>
              <c:numCache>
                <c:formatCode>0.0000</c:formatCode>
                <c:ptCount val="4"/>
                <c:pt idx="0">
                  <c:v>4.0000000000000002E-4</c:v>
                </c:pt>
                <c:pt idx="1">
                  <c:v>0</c:v>
                </c:pt>
                <c:pt idx="2">
                  <c:v>2.8E-3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'Abundancia (Cuantitativo) '!$I$83</c:f>
              <c:strCache>
                <c:ptCount val="1"/>
                <c:pt idx="0">
                  <c:v>Lobosa</c:v>
                </c:pt>
              </c:strCache>
            </c:strRef>
          </c:tx>
          <c:invertIfNegative val="0"/>
          <c:cat>
            <c:multiLvlStrRef>
              <c:f>'Abundancia (Cuantitativo) '!$J$78:$M$79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10 de Junio</c:v>
                  </c:pt>
                </c:lvl>
              </c:multiLvlStrCache>
            </c:multiLvlStrRef>
          </c:cat>
          <c:val>
            <c:numRef>
              <c:f>'Abundancia (Cuantitativo) '!$J$83:$M$83</c:f>
              <c:numCache>
                <c:formatCode>0.0000</c:formatCode>
                <c:ptCount val="4"/>
                <c:pt idx="0">
                  <c:v>1.4999999999999999E-2</c:v>
                </c:pt>
                <c:pt idx="1">
                  <c:v>2.3E-3</c:v>
                </c:pt>
                <c:pt idx="2">
                  <c:v>1.1699999999999999E-2</c:v>
                </c:pt>
                <c:pt idx="3">
                  <c:v>6.0000000000000001E-3</c:v>
                </c:pt>
              </c:numCache>
            </c:numRef>
          </c:val>
        </c:ser>
        <c:ser>
          <c:idx val="4"/>
          <c:order val="4"/>
          <c:tx>
            <c:strRef>
              <c:f>'Abundancia (Cuantitativo) '!$I$84</c:f>
              <c:strCache>
                <c:ptCount val="1"/>
                <c:pt idx="0">
                  <c:v>Maxillopoda</c:v>
                </c:pt>
              </c:strCache>
            </c:strRef>
          </c:tx>
          <c:invertIfNegative val="0"/>
          <c:cat>
            <c:multiLvlStrRef>
              <c:f>'Abundancia (Cuantitativo) '!$J$78:$M$79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10 de Junio</c:v>
                  </c:pt>
                </c:lvl>
              </c:multiLvlStrCache>
            </c:multiLvlStrRef>
          </c:cat>
          <c:val>
            <c:numRef>
              <c:f>'Abundancia (Cuantitativo) '!$J$84:$M$84</c:f>
              <c:numCache>
                <c:formatCode>0.0000</c:formatCode>
                <c:ptCount val="4"/>
                <c:pt idx="0">
                  <c:v>5.0099999999999999E-2</c:v>
                </c:pt>
                <c:pt idx="1">
                  <c:v>5.7000000000000002E-3</c:v>
                </c:pt>
                <c:pt idx="2">
                  <c:v>0.03</c:v>
                </c:pt>
                <c:pt idx="3">
                  <c:v>6.899999999999999E-3</c:v>
                </c:pt>
              </c:numCache>
            </c:numRef>
          </c:val>
        </c:ser>
        <c:ser>
          <c:idx val="5"/>
          <c:order val="5"/>
          <c:tx>
            <c:strRef>
              <c:f>'Abundancia (Cuantitativo) '!$I$85</c:f>
              <c:strCache>
                <c:ptCount val="1"/>
                <c:pt idx="0">
                  <c:v>Monogonta</c:v>
                </c:pt>
              </c:strCache>
            </c:strRef>
          </c:tx>
          <c:invertIfNegative val="0"/>
          <c:cat>
            <c:multiLvlStrRef>
              <c:f>'Abundancia (Cuantitativo) '!$J$78:$M$79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10 de Junio</c:v>
                  </c:pt>
                </c:lvl>
              </c:multiLvlStrCache>
            </c:multiLvlStrRef>
          </c:cat>
          <c:val>
            <c:numRef>
              <c:f>'Abundancia (Cuantitativo) '!$J$85:$M$85</c:f>
              <c:numCache>
                <c:formatCode>0.0000</c:formatCode>
                <c:ptCount val="4"/>
                <c:pt idx="0">
                  <c:v>8.3000000000000001E-3</c:v>
                </c:pt>
                <c:pt idx="1">
                  <c:v>6.0000000000000001E-3</c:v>
                </c:pt>
                <c:pt idx="2">
                  <c:v>6.6E-3</c:v>
                </c:pt>
                <c:pt idx="3">
                  <c:v>7.9999999999999993E-4</c:v>
                </c:pt>
              </c:numCache>
            </c:numRef>
          </c:val>
        </c:ser>
        <c:ser>
          <c:idx val="6"/>
          <c:order val="6"/>
          <c:tx>
            <c:strRef>
              <c:f>'Abundancia (Cuantitativo) '!$I$86</c:f>
              <c:strCache>
                <c:ptCount val="1"/>
                <c:pt idx="0">
                  <c:v>Ostracoda</c:v>
                </c:pt>
              </c:strCache>
            </c:strRef>
          </c:tx>
          <c:invertIfNegative val="0"/>
          <c:cat>
            <c:multiLvlStrRef>
              <c:f>'Abundancia (Cuantitativo) '!$J$78:$M$79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10 de Junio</c:v>
                  </c:pt>
                </c:lvl>
              </c:multiLvlStrCache>
            </c:multiLvlStrRef>
          </c:cat>
          <c:val>
            <c:numRef>
              <c:f>'Abundancia (Cuantitativo) '!$J$86:$M$86</c:f>
              <c:numCache>
                <c:formatCode>0.0000</c:formatCode>
                <c:ptCount val="4"/>
                <c:pt idx="0">
                  <c:v>5.9999999999999995E-4</c:v>
                </c:pt>
                <c:pt idx="1">
                  <c:v>0</c:v>
                </c:pt>
                <c:pt idx="2">
                  <c:v>5.0000000000000001E-4</c:v>
                </c:pt>
                <c:pt idx="3">
                  <c:v>4.0000000000000002E-4</c:v>
                </c:pt>
              </c:numCache>
            </c:numRef>
          </c:val>
        </c:ser>
        <c:ser>
          <c:idx val="7"/>
          <c:order val="7"/>
          <c:tx>
            <c:strRef>
              <c:f>'Abundancia (Cuantitativo) '!$I$87</c:f>
              <c:strCache>
                <c:ptCount val="1"/>
                <c:pt idx="0">
                  <c:v>Bdelloidea</c:v>
                </c:pt>
              </c:strCache>
            </c:strRef>
          </c:tx>
          <c:invertIfNegative val="0"/>
          <c:cat>
            <c:multiLvlStrRef>
              <c:f>'Abundancia (Cuantitativo) '!$J$78:$M$79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10 de Junio</c:v>
                  </c:pt>
                </c:lvl>
              </c:multiLvlStrCache>
            </c:multiLvlStrRef>
          </c:cat>
          <c:val>
            <c:numRef>
              <c:f>'Abundancia (Cuantitativo) '!$J$87:$M$87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4.0000000000000002E-4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5239400"/>
        <c:axId val="265235872"/>
        <c:axId val="0"/>
      </c:bar3DChart>
      <c:catAx>
        <c:axId val="265239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Clases</a:t>
                </a:r>
                <a:r>
                  <a:rPr lang="es-CO" baseline="0"/>
                  <a:t> Taxonómicas</a:t>
                </a:r>
                <a:endParaRPr lang="es-CO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crossAx val="265235872"/>
        <c:crosses val="autoZero"/>
        <c:auto val="1"/>
        <c:lblAlgn val="ctr"/>
        <c:lblOffset val="100"/>
        <c:noMultiLvlLbl val="0"/>
      </c:catAx>
      <c:valAx>
        <c:axId val="2652358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(ind/mL)</a:t>
                </a:r>
              </a:p>
            </c:rich>
          </c:tx>
          <c:layout/>
          <c:overlay val="0"/>
        </c:title>
        <c:numFmt formatCode="0.0000" sourceLinked="1"/>
        <c:majorTickMark val="out"/>
        <c:minorTickMark val="none"/>
        <c:tickLblPos val="nextTo"/>
        <c:crossAx val="265239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0524820349998854E-2"/>
          <c:y val="0.85307066929892805"/>
          <c:w val="0.89712223706965843"/>
          <c:h val="0.1311653089189772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007195975503065"/>
          <c:y val="5.1400554097404488E-2"/>
          <c:w val="0.78219247594050767"/>
          <c:h val="0.5096719160104988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'Abundancia (Cuantitativo) '!$R$80</c:f>
              <c:strCache>
                <c:ptCount val="1"/>
                <c:pt idx="0">
                  <c:v>Branchiopoda</c:v>
                </c:pt>
              </c:strCache>
            </c:strRef>
          </c:tx>
          <c:invertIfNegative val="0"/>
          <c:cat>
            <c:multiLvlStrRef>
              <c:f>'Abundancia (Cuantitativo) '!$S$78:$V$79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17 de Junio</c:v>
                  </c:pt>
                </c:lvl>
              </c:multiLvlStrCache>
            </c:multiLvlStrRef>
          </c:cat>
          <c:val>
            <c:numRef>
              <c:f>'Abundancia (Cuantitativo) '!$S$80:$V$80</c:f>
              <c:numCache>
                <c:formatCode>0.0000</c:formatCode>
                <c:ptCount val="4"/>
                <c:pt idx="0">
                  <c:v>3.8999999999999998E-3</c:v>
                </c:pt>
                <c:pt idx="1">
                  <c:v>4.5999999999999999E-3</c:v>
                </c:pt>
                <c:pt idx="2">
                  <c:v>8.0000000000000002E-3</c:v>
                </c:pt>
                <c:pt idx="3">
                  <c:v>2.4000000000000002E-3</c:v>
                </c:pt>
              </c:numCache>
            </c:numRef>
          </c:val>
        </c:ser>
        <c:ser>
          <c:idx val="1"/>
          <c:order val="1"/>
          <c:tx>
            <c:strRef>
              <c:f>'Abundancia (Cuantitativo) '!$R$81</c:f>
              <c:strCache>
                <c:ptCount val="1"/>
                <c:pt idx="0">
                  <c:v>Ciliatea</c:v>
                </c:pt>
              </c:strCache>
            </c:strRef>
          </c:tx>
          <c:invertIfNegative val="0"/>
          <c:cat>
            <c:multiLvlStrRef>
              <c:f>'Abundancia (Cuantitativo) '!$S$78:$V$79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17 de Junio</c:v>
                  </c:pt>
                </c:lvl>
              </c:multiLvlStrCache>
            </c:multiLvlStrRef>
          </c:cat>
          <c:val>
            <c:numRef>
              <c:f>'Abundancia (Cuantitativo) '!$S$81:$V$81</c:f>
              <c:numCache>
                <c:formatCode>0.0000</c:formatCode>
                <c:ptCount val="4"/>
                <c:pt idx="0">
                  <c:v>2.0000000000000001E-4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'Abundancia (Cuantitativo) '!$R$82</c:f>
              <c:strCache>
                <c:ptCount val="1"/>
                <c:pt idx="0">
                  <c:v>Filosia</c:v>
                </c:pt>
              </c:strCache>
            </c:strRef>
          </c:tx>
          <c:invertIfNegative val="0"/>
          <c:cat>
            <c:multiLvlStrRef>
              <c:f>'Abundancia (Cuantitativo) '!$S$78:$V$79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17 de Junio</c:v>
                  </c:pt>
                </c:lvl>
              </c:multiLvlStrCache>
            </c:multiLvlStrRef>
          </c:cat>
          <c:val>
            <c:numRef>
              <c:f>'Abundancia (Cuantitativo) '!$S$82:$V$82</c:f>
              <c:numCache>
                <c:formatCode>0.0000</c:formatCode>
                <c:ptCount val="4"/>
                <c:pt idx="0">
                  <c:v>4.0000000000000002E-4</c:v>
                </c:pt>
                <c:pt idx="1">
                  <c:v>0</c:v>
                </c:pt>
                <c:pt idx="2">
                  <c:v>2.8E-3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'Abundancia (Cuantitativo) '!$R$83</c:f>
              <c:strCache>
                <c:ptCount val="1"/>
                <c:pt idx="0">
                  <c:v>Lobosa</c:v>
                </c:pt>
              </c:strCache>
            </c:strRef>
          </c:tx>
          <c:invertIfNegative val="0"/>
          <c:cat>
            <c:multiLvlStrRef>
              <c:f>'Abundancia (Cuantitativo) '!$S$78:$V$79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17 de Junio</c:v>
                  </c:pt>
                </c:lvl>
              </c:multiLvlStrCache>
            </c:multiLvlStrRef>
          </c:cat>
          <c:val>
            <c:numRef>
              <c:f>'Abundancia (Cuantitativo) '!$S$83:$V$83</c:f>
              <c:numCache>
                <c:formatCode>0.0000</c:formatCode>
                <c:ptCount val="4"/>
                <c:pt idx="0">
                  <c:v>1.4999999999999999E-2</c:v>
                </c:pt>
                <c:pt idx="1">
                  <c:v>2.3E-3</c:v>
                </c:pt>
                <c:pt idx="2">
                  <c:v>1.1699999999999999E-2</c:v>
                </c:pt>
                <c:pt idx="3">
                  <c:v>6.0000000000000006E-4</c:v>
                </c:pt>
              </c:numCache>
            </c:numRef>
          </c:val>
        </c:ser>
        <c:ser>
          <c:idx val="4"/>
          <c:order val="4"/>
          <c:tx>
            <c:strRef>
              <c:f>'Abundancia (Cuantitativo) '!$R$84</c:f>
              <c:strCache>
                <c:ptCount val="1"/>
                <c:pt idx="0">
                  <c:v>Maxillopoda</c:v>
                </c:pt>
              </c:strCache>
            </c:strRef>
          </c:tx>
          <c:invertIfNegative val="0"/>
          <c:cat>
            <c:multiLvlStrRef>
              <c:f>'Abundancia (Cuantitativo) '!$S$78:$V$79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17 de Junio</c:v>
                  </c:pt>
                </c:lvl>
              </c:multiLvlStrCache>
            </c:multiLvlStrRef>
          </c:cat>
          <c:val>
            <c:numRef>
              <c:f>'Abundancia (Cuantitativo) '!$S$84:$V$84</c:f>
              <c:numCache>
                <c:formatCode>0.0000</c:formatCode>
                <c:ptCount val="4"/>
                <c:pt idx="0">
                  <c:v>5.0099999999999999E-2</c:v>
                </c:pt>
                <c:pt idx="1">
                  <c:v>5.7000000000000002E-3</c:v>
                </c:pt>
                <c:pt idx="2">
                  <c:v>0.03</c:v>
                </c:pt>
                <c:pt idx="3">
                  <c:v>6.899999999999999E-3</c:v>
                </c:pt>
              </c:numCache>
            </c:numRef>
          </c:val>
        </c:ser>
        <c:ser>
          <c:idx val="5"/>
          <c:order val="5"/>
          <c:tx>
            <c:strRef>
              <c:f>'Abundancia (Cuantitativo) '!$R$85</c:f>
              <c:strCache>
                <c:ptCount val="1"/>
                <c:pt idx="0">
                  <c:v>Monogonta</c:v>
                </c:pt>
              </c:strCache>
            </c:strRef>
          </c:tx>
          <c:invertIfNegative val="0"/>
          <c:cat>
            <c:multiLvlStrRef>
              <c:f>'Abundancia (Cuantitativo) '!$S$78:$V$79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17 de Junio</c:v>
                  </c:pt>
                </c:lvl>
              </c:multiLvlStrCache>
            </c:multiLvlStrRef>
          </c:cat>
          <c:val>
            <c:numRef>
              <c:f>'Abundancia (Cuantitativo) '!$S$85:$V$85</c:f>
              <c:numCache>
                <c:formatCode>0.0000</c:formatCode>
                <c:ptCount val="4"/>
                <c:pt idx="0">
                  <c:v>8.3000000000000001E-3</c:v>
                </c:pt>
                <c:pt idx="1">
                  <c:v>6.0000000000000001E-3</c:v>
                </c:pt>
                <c:pt idx="2">
                  <c:v>6.6E-3</c:v>
                </c:pt>
                <c:pt idx="3">
                  <c:v>7.9999999999999993E-4</c:v>
                </c:pt>
              </c:numCache>
            </c:numRef>
          </c:val>
        </c:ser>
        <c:ser>
          <c:idx val="6"/>
          <c:order val="6"/>
          <c:tx>
            <c:strRef>
              <c:f>'Abundancia (Cuantitativo) '!$R$86</c:f>
              <c:strCache>
                <c:ptCount val="1"/>
                <c:pt idx="0">
                  <c:v>Ostracoda</c:v>
                </c:pt>
              </c:strCache>
            </c:strRef>
          </c:tx>
          <c:invertIfNegative val="0"/>
          <c:cat>
            <c:multiLvlStrRef>
              <c:f>'Abundancia (Cuantitativo) '!$S$78:$V$79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17 de Junio</c:v>
                  </c:pt>
                </c:lvl>
              </c:multiLvlStrCache>
            </c:multiLvlStrRef>
          </c:cat>
          <c:val>
            <c:numRef>
              <c:f>'Abundancia (Cuantitativo) '!$S$86:$V$86</c:f>
              <c:numCache>
                <c:formatCode>0.0000</c:formatCode>
                <c:ptCount val="4"/>
                <c:pt idx="0">
                  <c:v>5.9999999999999995E-4</c:v>
                </c:pt>
                <c:pt idx="1">
                  <c:v>0</c:v>
                </c:pt>
                <c:pt idx="2">
                  <c:v>5.0000000000000001E-4</c:v>
                </c:pt>
                <c:pt idx="3">
                  <c:v>4.0000000000000002E-4</c:v>
                </c:pt>
              </c:numCache>
            </c:numRef>
          </c:val>
        </c:ser>
        <c:ser>
          <c:idx val="7"/>
          <c:order val="7"/>
          <c:tx>
            <c:strRef>
              <c:f>'Abundancia (Cuantitativo) '!$R$87</c:f>
              <c:strCache>
                <c:ptCount val="1"/>
                <c:pt idx="0">
                  <c:v>Bdelloidea</c:v>
                </c:pt>
              </c:strCache>
            </c:strRef>
          </c:tx>
          <c:invertIfNegative val="0"/>
          <c:cat>
            <c:multiLvlStrRef>
              <c:f>'Abundancia (Cuantitativo) '!$S$78:$V$79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17 de Junio</c:v>
                  </c:pt>
                </c:lvl>
              </c:multiLvlStrCache>
            </c:multiLvlStrRef>
          </c:cat>
          <c:val>
            <c:numRef>
              <c:f>'Abundancia (Cuantitativo) '!$S$87:$V$87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4.0000000000000002E-4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5238616"/>
        <c:axId val="265239008"/>
        <c:axId val="0"/>
      </c:bar3DChart>
      <c:catAx>
        <c:axId val="265238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Clases Taxonómicas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crossAx val="265239008"/>
        <c:crosses val="autoZero"/>
        <c:auto val="1"/>
        <c:lblAlgn val="ctr"/>
        <c:lblOffset val="100"/>
        <c:noMultiLvlLbl val="0"/>
      </c:catAx>
      <c:valAx>
        <c:axId val="2652390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(ind/mL)</a:t>
                </a:r>
              </a:p>
            </c:rich>
          </c:tx>
          <c:layout/>
          <c:overlay val="0"/>
        </c:title>
        <c:numFmt formatCode="0.0000" sourceLinked="1"/>
        <c:majorTickMark val="out"/>
        <c:minorTickMark val="none"/>
        <c:tickLblPos val="nextTo"/>
        <c:crossAx val="265238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3375546806649175E-2"/>
          <c:y val="0.81327938174394843"/>
          <c:w val="0.96273556430446194"/>
          <c:h val="0.1651079031787693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784973753280848"/>
          <c:y val="4.214129483814525E-2"/>
          <c:w val="0.81830358705161843"/>
          <c:h val="0.5328200641586469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'Abundancia (Cuantitativo) '!$X$80</c:f>
              <c:strCache>
                <c:ptCount val="1"/>
                <c:pt idx="0">
                  <c:v>Branchiopoda</c:v>
                </c:pt>
              </c:strCache>
            </c:strRef>
          </c:tx>
          <c:invertIfNegative val="0"/>
          <c:cat>
            <c:multiLvlStrRef>
              <c:f>'Abundancia (Cuantitativo) '!$Y$78:$AB$79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24 de Junio</c:v>
                  </c:pt>
                </c:lvl>
              </c:multiLvlStrCache>
            </c:multiLvlStrRef>
          </c:cat>
          <c:val>
            <c:numRef>
              <c:f>'Abundancia (Cuantitativo) '!$Y$80:$AB$80</c:f>
              <c:numCache>
                <c:formatCode>0.0000</c:formatCode>
                <c:ptCount val="4"/>
                <c:pt idx="0">
                  <c:v>8.3999999999999995E-3</c:v>
                </c:pt>
                <c:pt idx="1">
                  <c:v>6.1999999999999998E-3</c:v>
                </c:pt>
                <c:pt idx="2">
                  <c:v>3.2000000000000002E-3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'Abundancia (Cuantitativo) '!$X$81</c:f>
              <c:strCache>
                <c:ptCount val="1"/>
                <c:pt idx="0">
                  <c:v>Ciliatea</c:v>
                </c:pt>
              </c:strCache>
            </c:strRef>
          </c:tx>
          <c:invertIfNegative val="0"/>
          <c:cat>
            <c:multiLvlStrRef>
              <c:f>'Abundancia (Cuantitativo) '!$Y$78:$AB$79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24 de Junio</c:v>
                  </c:pt>
                </c:lvl>
              </c:multiLvlStrCache>
            </c:multiLvlStrRef>
          </c:cat>
          <c:val>
            <c:numRef>
              <c:f>'Abundancia (Cuantitativo) '!$Y$81:$AB$81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6.1000000000000004E-3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'Abundancia (Cuantitativo) '!$X$82</c:f>
              <c:strCache>
                <c:ptCount val="1"/>
                <c:pt idx="0">
                  <c:v>Filosia</c:v>
                </c:pt>
              </c:strCache>
            </c:strRef>
          </c:tx>
          <c:invertIfNegative val="0"/>
          <c:cat>
            <c:multiLvlStrRef>
              <c:f>'Abundancia (Cuantitativo) '!$Y$78:$AB$79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24 de Junio</c:v>
                  </c:pt>
                </c:lvl>
              </c:multiLvlStrCache>
            </c:multiLvlStrRef>
          </c:cat>
          <c:val>
            <c:numRef>
              <c:f>'Abundancia (Cuantitativo) '!$Y$82:$AB$82</c:f>
              <c:numCache>
                <c:formatCode>0.0000</c:formatCode>
                <c:ptCount val="4"/>
                <c:pt idx="0">
                  <c:v>0</c:v>
                </c:pt>
                <c:pt idx="1">
                  <c:v>5.9999999999999995E-4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'Abundancia (Cuantitativo) '!$X$83</c:f>
              <c:strCache>
                <c:ptCount val="1"/>
                <c:pt idx="0">
                  <c:v>Lobosa</c:v>
                </c:pt>
              </c:strCache>
            </c:strRef>
          </c:tx>
          <c:invertIfNegative val="0"/>
          <c:cat>
            <c:multiLvlStrRef>
              <c:f>'Abundancia (Cuantitativo) '!$Y$78:$AB$79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24 de Junio</c:v>
                  </c:pt>
                </c:lvl>
              </c:multiLvlStrCache>
            </c:multiLvlStrRef>
          </c:cat>
          <c:val>
            <c:numRef>
              <c:f>'Abundancia (Cuantitativo) '!$Y$83:$AB$83</c:f>
              <c:numCache>
                <c:formatCode>0.0000</c:formatCode>
                <c:ptCount val="4"/>
                <c:pt idx="0">
                  <c:v>7.1999999999999998E-3</c:v>
                </c:pt>
                <c:pt idx="1">
                  <c:v>2.5000000000000001E-3</c:v>
                </c:pt>
                <c:pt idx="2">
                  <c:v>4.4000000000000003E-3</c:v>
                </c:pt>
                <c:pt idx="3">
                  <c:v>3.3500000000000002E-2</c:v>
                </c:pt>
              </c:numCache>
            </c:numRef>
          </c:val>
        </c:ser>
        <c:ser>
          <c:idx val="4"/>
          <c:order val="4"/>
          <c:tx>
            <c:strRef>
              <c:f>'Abundancia (Cuantitativo) '!$X$84</c:f>
              <c:strCache>
                <c:ptCount val="1"/>
                <c:pt idx="0">
                  <c:v>Maxillopoda</c:v>
                </c:pt>
              </c:strCache>
            </c:strRef>
          </c:tx>
          <c:invertIfNegative val="0"/>
          <c:cat>
            <c:multiLvlStrRef>
              <c:f>'Abundancia (Cuantitativo) '!$Y$78:$AB$79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24 de Junio</c:v>
                  </c:pt>
                </c:lvl>
              </c:multiLvlStrCache>
            </c:multiLvlStrRef>
          </c:cat>
          <c:val>
            <c:numRef>
              <c:f>'Abundancia (Cuantitativo) '!$Y$84:$AB$84</c:f>
              <c:numCache>
                <c:formatCode>0.0000</c:formatCode>
                <c:ptCount val="4"/>
                <c:pt idx="0">
                  <c:v>0.03</c:v>
                </c:pt>
                <c:pt idx="1">
                  <c:v>8.6999999999999994E-3</c:v>
                </c:pt>
                <c:pt idx="2">
                  <c:v>3.8000000000000004E-3</c:v>
                </c:pt>
                <c:pt idx="3">
                  <c:v>5.1999999999999998E-3</c:v>
                </c:pt>
              </c:numCache>
            </c:numRef>
          </c:val>
        </c:ser>
        <c:ser>
          <c:idx val="5"/>
          <c:order val="5"/>
          <c:tx>
            <c:strRef>
              <c:f>'Abundancia (Cuantitativo) '!$X$85</c:f>
              <c:strCache>
                <c:ptCount val="1"/>
                <c:pt idx="0">
                  <c:v>Monogonta</c:v>
                </c:pt>
              </c:strCache>
            </c:strRef>
          </c:tx>
          <c:invertIfNegative val="0"/>
          <c:cat>
            <c:multiLvlStrRef>
              <c:f>'Abundancia (Cuantitativo) '!$Y$78:$AB$79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24 de Junio</c:v>
                  </c:pt>
                </c:lvl>
              </c:multiLvlStrCache>
            </c:multiLvlStrRef>
          </c:cat>
          <c:val>
            <c:numRef>
              <c:f>'Abundancia (Cuantitativo) '!$Y$85:$AB$85</c:f>
              <c:numCache>
                <c:formatCode>0.0000</c:formatCode>
                <c:ptCount val="4"/>
                <c:pt idx="0">
                  <c:v>0</c:v>
                </c:pt>
                <c:pt idx="1">
                  <c:v>2.9999999999999996E-3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6"/>
          <c:order val="6"/>
          <c:tx>
            <c:strRef>
              <c:f>'Abundancia (Cuantitativo) '!$X$86</c:f>
              <c:strCache>
                <c:ptCount val="1"/>
                <c:pt idx="0">
                  <c:v>Ostracoda</c:v>
                </c:pt>
              </c:strCache>
            </c:strRef>
          </c:tx>
          <c:invertIfNegative val="0"/>
          <c:cat>
            <c:multiLvlStrRef>
              <c:f>'Abundancia (Cuantitativo) '!$Y$78:$AB$79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24 de Junio</c:v>
                  </c:pt>
                </c:lvl>
              </c:multiLvlStrCache>
            </c:multiLvlStrRef>
          </c:cat>
          <c:val>
            <c:numRef>
              <c:f>'Abundancia (Cuantitativo) '!$Y$86:$AB$86</c:f>
              <c:numCache>
                <c:formatCode>0.0000</c:formatCode>
                <c:ptCount val="4"/>
                <c:pt idx="0">
                  <c:v>5.9999999999999995E-4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7"/>
          <c:order val="7"/>
          <c:tx>
            <c:strRef>
              <c:f>'Abundancia (Cuantitativo) '!$X$87</c:f>
              <c:strCache>
                <c:ptCount val="1"/>
                <c:pt idx="0">
                  <c:v>Bdelloidea</c:v>
                </c:pt>
              </c:strCache>
            </c:strRef>
          </c:tx>
          <c:invertIfNegative val="0"/>
          <c:cat>
            <c:multiLvlStrRef>
              <c:f>'Abundancia (Cuantitativo) '!$Y$78:$AB$79</c:f>
              <c:multiLvlStrCache>
                <c:ptCount val="4"/>
                <c:lvl>
                  <c:pt idx="0">
                    <c:v>EH</c:v>
                  </c:pt>
                  <c:pt idx="1">
                    <c:v>FA</c:v>
                  </c:pt>
                  <c:pt idx="2">
                    <c:v>IES</c:v>
                  </c:pt>
                  <c:pt idx="3">
                    <c:v>SH</c:v>
                  </c:pt>
                </c:lvl>
                <c:lvl>
                  <c:pt idx="0">
                    <c:v>24 de Junio</c:v>
                  </c:pt>
                </c:lvl>
              </c:multiLvlStrCache>
            </c:multiLvlStrRef>
          </c:cat>
          <c:val>
            <c:numRef>
              <c:f>'Abundancia (Cuantitativo) '!$Y$87:$AB$87</c:f>
              <c:numCache>
                <c:formatCode>0.0000</c:formatCode>
                <c:ptCount val="4"/>
                <c:pt idx="0">
                  <c:v>1.8E-3</c:v>
                </c:pt>
                <c:pt idx="1">
                  <c:v>5.9999999999999995E-4</c:v>
                </c:pt>
                <c:pt idx="2">
                  <c:v>0</c:v>
                </c:pt>
                <c:pt idx="3">
                  <c:v>2.3E-3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5240184"/>
        <c:axId val="265233128"/>
        <c:axId val="0"/>
      </c:bar3DChart>
      <c:catAx>
        <c:axId val="265240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Clases Taxonómicas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crossAx val="265233128"/>
        <c:crosses val="autoZero"/>
        <c:auto val="1"/>
        <c:lblAlgn val="ctr"/>
        <c:lblOffset val="100"/>
        <c:noMultiLvlLbl val="0"/>
      </c:catAx>
      <c:valAx>
        <c:axId val="2652331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(ind/mL)</a:t>
                </a:r>
              </a:p>
            </c:rich>
          </c:tx>
          <c:layout/>
          <c:overlay val="0"/>
        </c:title>
        <c:numFmt formatCode="0.0000" sourceLinked="1"/>
        <c:majorTickMark val="out"/>
        <c:minorTickMark val="none"/>
        <c:tickLblPos val="nextTo"/>
        <c:crossAx val="265240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0597769028871393E-2"/>
          <c:y val="0.79013123359580073"/>
          <c:w val="0.95440223097112853"/>
          <c:h val="0.1789967920676582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210154</xdr:colOff>
      <xdr:row>10</xdr:row>
      <xdr:rowOff>140608</xdr:rowOff>
    </xdr:from>
    <xdr:to>
      <xdr:col>12</xdr:col>
      <xdr:colOff>571499</xdr:colOff>
      <xdr:row>25</xdr:row>
      <xdr:rowOff>152249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18142</xdr:colOff>
      <xdr:row>10</xdr:row>
      <xdr:rowOff>174322</xdr:rowOff>
    </xdr:from>
    <xdr:to>
      <xdr:col>19</xdr:col>
      <xdr:colOff>693964</xdr:colOff>
      <xdr:row>25</xdr:row>
      <xdr:rowOff>38855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299357</xdr:colOff>
      <xdr:row>11</xdr:row>
      <xdr:rowOff>16329</xdr:rowOff>
    </xdr:from>
    <xdr:to>
      <xdr:col>4</xdr:col>
      <xdr:colOff>734786</xdr:colOff>
      <xdr:row>25</xdr:row>
      <xdr:rowOff>92529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404812</xdr:colOff>
      <xdr:row>42</xdr:row>
      <xdr:rowOff>27384</xdr:rowOff>
    </xdr:from>
    <xdr:to>
      <xdr:col>13</xdr:col>
      <xdr:colOff>476249</xdr:colOff>
      <xdr:row>62</xdr:row>
      <xdr:rowOff>23812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366731</xdr:colOff>
      <xdr:row>88</xdr:row>
      <xdr:rowOff>35033</xdr:rowOff>
    </xdr:from>
    <xdr:to>
      <xdr:col>13</xdr:col>
      <xdr:colOff>844765</xdr:colOff>
      <xdr:row>102</xdr:row>
      <xdr:rowOff>91969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764141</xdr:colOff>
      <xdr:row>90</xdr:row>
      <xdr:rowOff>73204</xdr:rowOff>
    </xdr:from>
    <xdr:to>
      <xdr:col>22</xdr:col>
      <xdr:colOff>220466</xdr:colOff>
      <xdr:row>104</xdr:row>
      <xdr:rowOff>119437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732033</xdr:colOff>
      <xdr:row>88</xdr:row>
      <xdr:rowOff>83906</xdr:rowOff>
    </xdr:from>
    <xdr:to>
      <xdr:col>28</xdr:col>
      <xdr:colOff>113444</xdr:colOff>
      <xdr:row>102</xdr:row>
      <xdr:rowOff>108735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%20A.%20Estructura%20Fitoplanct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plancton"/>
      <sheetName val="Presencia-Ausencia(Cualitativo)"/>
      <sheetName val="Abundancia (Cuantitativo)"/>
      <sheetName val="Taxonomia"/>
      <sheetName val="Indices biológicos"/>
    </sheetNames>
    <sheetDataSet>
      <sheetData sheetId="0" refreshError="1"/>
      <sheetData sheetId="1">
        <row r="56">
          <cell r="D56" t="str">
            <v>EH</v>
          </cell>
          <cell r="G56" t="str">
            <v>SH</v>
          </cell>
          <cell r="J56" t="str">
            <v>FA</v>
          </cell>
          <cell r="M56" t="str">
            <v>IES</v>
          </cell>
        </row>
        <row r="57">
          <cell r="D57">
            <v>41800</v>
          </cell>
          <cell r="E57">
            <v>41807</v>
          </cell>
          <cell r="F57">
            <v>41814</v>
          </cell>
          <cell r="G57">
            <v>41800</v>
          </cell>
          <cell r="H57">
            <v>41807</v>
          </cell>
          <cell r="I57">
            <v>41814</v>
          </cell>
          <cell r="J57">
            <v>41800</v>
          </cell>
          <cell r="K57">
            <v>41807</v>
          </cell>
          <cell r="L57">
            <v>41814</v>
          </cell>
          <cell r="M57">
            <v>41800</v>
          </cell>
          <cell r="N57">
            <v>41807</v>
          </cell>
          <cell r="O57">
            <v>41814</v>
          </cell>
        </row>
        <row r="58">
          <cell r="D58">
            <v>15</v>
          </cell>
          <cell r="E58">
            <v>19</v>
          </cell>
          <cell r="F58">
            <v>24</v>
          </cell>
          <cell r="G58">
            <v>6</v>
          </cell>
          <cell r="H58">
            <v>18</v>
          </cell>
          <cell r="I58">
            <v>12</v>
          </cell>
          <cell r="J58">
            <v>5</v>
          </cell>
          <cell r="K58">
            <v>18</v>
          </cell>
          <cell r="L58">
            <v>19</v>
          </cell>
          <cell r="M58">
            <v>4</v>
          </cell>
          <cell r="N58">
            <v>22</v>
          </cell>
          <cell r="O58">
            <v>12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85" zoomScaleNormal="85" workbookViewId="0">
      <selection activeCell="L33" sqref="L33"/>
    </sheetView>
  </sheetViews>
  <sheetFormatPr baseColWidth="10" defaultRowHeight="15" x14ac:dyDescent="0.25"/>
  <cols>
    <col min="1" max="1" width="24.28515625" style="11" bestFit="1" customWidth="1"/>
    <col min="2" max="2" width="14.85546875" style="11" bestFit="1" customWidth="1"/>
    <col min="3" max="3" width="11.42578125" style="11"/>
    <col min="4" max="4" width="11.42578125" style="11" bestFit="1" customWidth="1"/>
    <col min="5" max="5" width="11.42578125" style="11" customWidth="1"/>
    <col min="6" max="6" width="11.28515625" style="11" customWidth="1"/>
    <col min="7" max="7" width="12.42578125" style="11" customWidth="1"/>
    <col min="8" max="16384" width="11.42578125" style="11"/>
  </cols>
  <sheetData>
    <row r="1" spans="1:14" ht="30" x14ac:dyDescent="0.25">
      <c r="A1" s="5" t="s">
        <v>37</v>
      </c>
      <c r="B1" s="6" t="s">
        <v>88</v>
      </c>
      <c r="C1" s="5" t="s">
        <v>38</v>
      </c>
      <c r="D1" s="7" t="s">
        <v>80</v>
      </c>
      <c r="E1" s="7" t="s">
        <v>81</v>
      </c>
      <c r="F1" s="7" t="s">
        <v>82</v>
      </c>
      <c r="G1" s="7" t="s">
        <v>83</v>
      </c>
      <c r="H1" s="5" t="s">
        <v>4</v>
      </c>
      <c r="I1" s="8" t="s">
        <v>38</v>
      </c>
      <c r="J1" s="9">
        <v>41800</v>
      </c>
      <c r="K1" s="10">
        <v>41807</v>
      </c>
      <c r="L1" s="10">
        <v>41814</v>
      </c>
      <c r="M1" s="5" t="s">
        <v>4</v>
      </c>
      <c r="N1" s="5" t="s">
        <v>38</v>
      </c>
    </row>
    <row r="2" spans="1:14" x14ac:dyDescent="0.25">
      <c r="A2" s="12" t="s">
        <v>79</v>
      </c>
      <c r="B2" s="13">
        <f>SUM('Presencia-Ausencia(Cualitativo)'!D3:O4)</f>
        <v>4</v>
      </c>
      <c r="C2" s="14">
        <f>B2/$B$10</f>
        <v>3.007518796992481E-2</v>
      </c>
      <c r="D2" s="15">
        <f>SUM('Presencia-Ausencia(Cualitativo)'!D3:F4)</f>
        <v>1</v>
      </c>
      <c r="E2" s="15">
        <f>SUM('Presencia-Ausencia(Cualitativo)'!G3:I4)</f>
        <v>2</v>
      </c>
      <c r="F2" s="15">
        <f>SUM('Presencia-Ausencia(Cualitativo)'!J3:L4)</f>
        <v>1</v>
      </c>
      <c r="G2" s="15">
        <f>SUM('Presencia-Ausencia(Cualitativo)'!M3:O4)</f>
        <v>0</v>
      </c>
      <c r="H2" s="13">
        <f t="shared" ref="H2:H9" si="0">SUM(D2:G2)</f>
        <v>4</v>
      </c>
      <c r="I2" s="16">
        <f>H2/$H$10</f>
        <v>3.007518796992481E-2</v>
      </c>
      <c r="J2" s="17">
        <f>SUM('Presencia-Ausencia(Cualitativo)'!D3:D4,'Presencia-Ausencia(Cualitativo)'!G3:G4,'Presencia-Ausencia(Cualitativo)'!J3:J4,'Presencia-Ausencia(Cualitativo)'!M3:M4)</f>
        <v>3</v>
      </c>
      <c r="K2" s="17">
        <f>SUM('Presencia-Ausencia(Cualitativo)'!E3:E4,'Presencia-Ausencia(Cualitativo)'!H3:H4,'Presencia-Ausencia(Cualitativo)'!K3:K4,'Presencia-Ausencia(Cualitativo)'!N3:N4)</f>
        <v>1</v>
      </c>
      <c r="L2" s="17">
        <f>SUM('Presencia-Ausencia(Cualitativo)'!F3:F4,'Presencia-Ausencia(Cualitativo)'!I3:I4,'Presencia-Ausencia(Cualitativo)'!L3:L4,'Presencia-Ausencia(Cualitativo)'!O3:O4)</f>
        <v>0</v>
      </c>
      <c r="M2" s="13">
        <f t="shared" ref="M2:M9" si="1">SUM(J2:L2)</f>
        <v>4</v>
      </c>
      <c r="N2" s="18">
        <f>M2/$M$10</f>
        <v>3.007518796992481E-2</v>
      </c>
    </row>
    <row r="3" spans="1:14" x14ac:dyDescent="0.25">
      <c r="A3" s="13" t="s">
        <v>49</v>
      </c>
      <c r="B3" s="13">
        <f>SUM('Presencia-Ausencia(Cualitativo)'!D5:O9)</f>
        <v>25</v>
      </c>
      <c r="C3" s="14">
        <f t="shared" ref="C3:C9" si="2">B3/$B$10</f>
        <v>0.18796992481203006</v>
      </c>
      <c r="D3" s="15">
        <f>SUM('Presencia-Ausencia(Cualitativo)'!D5:F9)</f>
        <v>5</v>
      </c>
      <c r="E3" s="15">
        <f>SUM('Presencia-Ausencia(Cualitativo)'!G5:I9)</f>
        <v>6</v>
      </c>
      <c r="F3" s="15">
        <f>SUM('Presencia-Ausencia(Cualitativo)'!J5:L9)</f>
        <v>7</v>
      </c>
      <c r="G3" s="15">
        <f>SUM('Presencia-Ausencia(Cualitativo)'!M5:O9)</f>
        <v>7</v>
      </c>
      <c r="H3" s="13">
        <f t="shared" si="0"/>
        <v>25</v>
      </c>
      <c r="I3" s="16">
        <f t="shared" ref="I3:I10" si="3">H3/$H$10</f>
        <v>0.18796992481203006</v>
      </c>
      <c r="J3" s="17">
        <f>SUM('Presencia-Ausencia(Cualitativo)'!D5:D9,'Presencia-Ausencia(Cualitativo)'!G5:G9,'Presencia-Ausencia(Cualitativo)'!J5:J9,'Presencia-Ausencia(Cualitativo)'!M5:M9)</f>
        <v>7</v>
      </c>
      <c r="K3" s="17">
        <f>SUM('Presencia-Ausencia(Cualitativo)'!E5:E9,'Presencia-Ausencia(Cualitativo)'!H5:H9,'Presencia-Ausencia(Cualitativo)'!K5:K9,'Presencia-Ausencia(Cualitativo)'!N5:N9)</f>
        <v>10</v>
      </c>
      <c r="L3" s="17">
        <f>SUM('Presencia-Ausencia(Cualitativo)'!F5:F9,'Presencia-Ausencia(Cualitativo)'!I5:I9,'Presencia-Ausencia(Cualitativo)'!L5:L9,'Presencia-Ausencia(Cualitativo)'!O5:O9)</f>
        <v>8</v>
      </c>
      <c r="M3" s="13">
        <f t="shared" si="1"/>
        <v>25</v>
      </c>
      <c r="N3" s="18">
        <f t="shared" ref="N3:N10" si="4">M3/$M$10</f>
        <v>0.18796992481203006</v>
      </c>
    </row>
    <row r="4" spans="1:14" x14ac:dyDescent="0.25">
      <c r="A4" s="13" t="s">
        <v>78</v>
      </c>
      <c r="B4" s="13">
        <f>SUM('Presencia-Ausencia(Cualitativo)'!D10:O11)</f>
        <v>2</v>
      </c>
      <c r="C4" s="14">
        <f t="shared" si="2"/>
        <v>1.5037593984962405E-2</v>
      </c>
      <c r="D4" s="15">
        <f>SUM('Presencia-Ausencia(Cualitativo)'!D10:F11)</f>
        <v>1</v>
      </c>
      <c r="E4" s="15">
        <f>SUM('Presencia-Ausencia(Cualitativo)'!G10:I11)</f>
        <v>0</v>
      </c>
      <c r="F4" s="15">
        <f>SUM('Presencia-Ausencia(Cualitativo)'!J10:L11)</f>
        <v>0</v>
      </c>
      <c r="G4" s="15">
        <f>SUM('Presencia-Ausencia(Cualitativo)'!M10:O11)</f>
        <v>1</v>
      </c>
      <c r="H4" s="13">
        <f t="shared" si="0"/>
        <v>2</v>
      </c>
      <c r="I4" s="16">
        <f t="shared" si="3"/>
        <v>1.5037593984962405E-2</v>
      </c>
      <c r="J4" s="17">
        <f>SUM('Presencia-Ausencia(Cualitativo)'!D10:D11,'Presencia-Ausencia(Cualitativo)'!G10:G11,'Presencia-Ausencia(Cualitativo)'!J10:J11,'Presencia-Ausencia(Cualitativo)'!M10:M11)</f>
        <v>1</v>
      </c>
      <c r="K4" s="17">
        <f>SUM('Presencia-Ausencia(Cualitativo)'!E10:E11,'Presencia-Ausencia(Cualitativo)'!H10:H11,'Presencia-Ausencia(Cualitativo)'!K10:K11,'Presencia-Ausencia(Cualitativo)'!N10:N11)</f>
        <v>1</v>
      </c>
      <c r="L4" s="17">
        <f>SUM('Presencia-Ausencia(Cualitativo)'!F10:F11,'Presencia-Ausencia(Cualitativo)'!I10:I11,'Presencia-Ausencia(Cualitativo)'!L10:L11,'Presencia-Ausencia(Cualitativo)'!O10:O11)</f>
        <v>0</v>
      </c>
      <c r="M4" s="13">
        <f t="shared" si="1"/>
        <v>2</v>
      </c>
      <c r="N4" s="18">
        <f t="shared" si="4"/>
        <v>1.5037593984962405E-2</v>
      </c>
    </row>
    <row r="5" spans="1:14" x14ac:dyDescent="0.25">
      <c r="A5" s="13" t="s">
        <v>53</v>
      </c>
      <c r="B5" s="13">
        <f>SUM('Presencia-Ausencia(Cualitativo)'!D12:O13)</f>
        <v>4</v>
      </c>
      <c r="C5" s="14">
        <f t="shared" si="2"/>
        <v>3.007518796992481E-2</v>
      </c>
      <c r="D5" s="15">
        <f>SUM('Presencia-Ausencia(Cualitativo)'!D12:F13)</f>
        <v>1</v>
      </c>
      <c r="E5" s="15">
        <f>SUM('Presencia-Ausencia(Cualitativo)'!G12:I13)</f>
        <v>0</v>
      </c>
      <c r="F5" s="15">
        <f>SUM('Presencia-Ausencia(Cualitativo)'!J12:L13)</f>
        <v>2</v>
      </c>
      <c r="G5" s="15">
        <f>SUM('Presencia-Ausencia(Cualitativo)'!M12:O13)</f>
        <v>1</v>
      </c>
      <c r="H5" s="13">
        <f t="shared" si="0"/>
        <v>4</v>
      </c>
      <c r="I5" s="16">
        <f t="shared" si="3"/>
        <v>3.007518796992481E-2</v>
      </c>
      <c r="J5" s="17">
        <f>SUM('Presencia-Ausencia(Cualitativo)'!D12:D13,'Presencia-Ausencia(Cualitativo)'!G12:G13,'Presencia-Ausencia(Cualitativo)'!J12:J13,'Presencia-Ausencia(Cualitativo)'!M12:M13)</f>
        <v>1</v>
      </c>
      <c r="K5" s="17">
        <f>SUM('Presencia-Ausencia(Cualitativo)'!E12:E13,'Presencia-Ausencia(Cualitativo)'!H12:H13,'Presencia-Ausencia(Cualitativo)'!K12:K13,'Presencia-Ausencia(Cualitativo)'!N12:N13)</f>
        <v>2</v>
      </c>
      <c r="L5" s="17">
        <f>SUM('Presencia-Ausencia(Cualitativo)'!F12:F13,'Presencia-Ausencia(Cualitativo)'!I12:I13,'Presencia-Ausencia(Cualitativo)'!L12:L13,'Presencia-Ausencia(Cualitativo)'!O12:O13)</f>
        <v>1</v>
      </c>
      <c r="M5" s="13">
        <f t="shared" si="1"/>
        <v>4</v>
      </c>
      <c r="N5" s="18">
        <f t="shared" si="4"/>
        <v>3.007518796992481E-2</v>
      </c>
    </row>
    <row r="6" spans="1:14" x14ac:dyDescent="0.25">
      <c r="A6" s="13" t="s">
        <v>50</v>
      </c>
      <c r="B6" s="13">
        <f>SUM('Presencia-Ausencia(Cualitativo)'!D14:O19)</f>
        <v>29</v>
      </c>
      <c r="C6" s="14">
        <f t="shared" si="2"/>
        <v>0.21804511278195488</v>
      </c>
      <c r="D6" s="15">
        <f>SUM('Presencia-Ausencia(Cualitativo)'!D14:F19)</f>
        <v>8</v>
      </c>
      <c r="E6" s="15">
        <f>SUM('Presencia-Ausencia(Cualitativo)'!G14:I19)</f>
        <v>8</v>
      </c>
      <c r="F6" s="15">
        <f>SUM('Presencia-Ausencia(Cualitativo)'!J14:L19)</f>
        <v>6</v>
      </c>
      <c r="G6" s="15">
        <f>SUM('Presencia-Ausencia(Cualitativo)'!M14:O19)</f>
        <v>7</v>
      </c>
      <c r="H6" s="13">
        <f t="shared" si="0"/>
        <v>29</v>
      </c>
      <c r="I6" s="16">
        <f t="shared" si="3"/>
        <v>0.21804511278195488</v>
      </c>
      <c r="J6" s="17">
        <f>SUM('Presencia-Ausencia(Cualitativo)'!D14:D19,'Presencia-Ausencia(Cualitativo)'!G14:G19,'Presencia-Ausencia(Cualitativo)'!J14:J19,'Presencia-Ausencia(Cualitativo)'!M14:M19)</f>
        <v>6</v>
      </c>
      <c r="K6" s="17">
        <f>SUM('Presencia-Ausencia(Cualitativo)'!E14:E19,'Presencia-Ausencia(Cualitativo)'!H14:H19,'Presencia-Ausencia(Cualitativo)'!K14:K19,'Presencia-Ausencia(Cualitativo)'!N14:N19)</f>
        <v>9</v>
      </c>
      <c r="L6" s="17">
        <f>SUM('Presencia-Ausencia(Cualitativo)'!F14:F19,'Presencia-Ausencia(Cualitativo)'!I14:I19,'Presencia-Ausencia(Cualitativo)'!L14:L19,'Presencia-Ausencia(Cualitativo)'!O14:O19)</f>
        <v>14</v>
      </c>
      <c r="M6" s="13">
        <f t="shared" si="1"/>
        <v>29</v>
      </c>
      <c r="N6" s="18">
        <f t="shared" si="4"/>
        <v>0.21804511278195488</v>
      </c>
    </row>
    <row r="7" spans="1:14" x14ac:dyDescent="0.25">
      <c r="A7" s="13" t="s">
        <v>48</v>
      </c>
      <c r="B7" s="13">
        <f>SUM('Presencia-Ausencia(Cualitativo)'!D20:O22)</f>
        <v>28</v>
      </c>
      <c r="C7" s="14">
        <f t="shared" si="2"/>
        <v>0.21052631578947367</v>
      </c>
      <c r="D7" s="15">
        <f>SUM('Presencia-Ausencia(Cualitativo)'!D20:F22)</f>
        <v>8</v>
      </c>
      <c r="E7" s="15">
        <f>SUM('Presencia-Ausencia(Cualitativo)'!G20:I22)</f>
        <v>7</v>
      </c>
      <c r="F7" s="15">
        <f>SUM('Presencia-Ausencia(Cualitativo)'!J20:L22)</f>
        <v>8</v>
      </c>
      <c r="G7" s="15">
        <f>SUM('Presencia-Ausencia(Cualitativo)'!M20:O22)</f>
        <v>5</v>
      </c>
      <c r="H7" s="13">
        <f t="shared" si="0"/>
        <v>28</v>
      </c>
      <c r="I7" s="16">
        <f t="shared" si="3"/>
        <v>0.21052631578947367</v>
      </c>
      <c r="J7" s="17">
        <f>SUM('Presencia-Ausencia(Cualitativo)'!D20:D22,'Presencia-Ausencia(Cualitativo)'!G20:G22,'Presencia-Ausencia(Cualitativo)'!J20:J22,'Presencia-Ausencia(Cualitativo)'!M20:M22)</f>
        <v>9</v>
      </c>
      <c r="K7" s="17">
        <f>SUM('Presencia-Ausencia(Cualitativo)'!E20:E22,'Presencia-Ausencia(Cualitativo)'!H20:H22,'Presencia-Ausencia(Cualitativo)'!K20:K22,'Presencia-Ausencia(Cualitativo)'!N20:N22)</f>
        <v>9</v>
      </c>
      <c r="L7" s="17">
        <f>SUM('Presencia-Ausencia(Cualitativo)'!F20:F22,'Presencia-Ausencia(Cualitativo)'!I20:I22,'Presencia-Ausencia(Cualitativo)'!L20:L22,'Presencia-Ausencia(Cualitativo)'!O20:O22)</f>
        <v>10</v>
      </c>
      <c r="M7" s="13">
        <f t="shared" si="1"/>
        <v>28</v>
      </c>
      <c r="N7" s="18">
        <f t="shared" si="4"/>
        <v>0.21052631578947367</v>
      </c>
    </row>
    <row r="8" spans="1:14" x14ac:dyDescent="0.25">
      <c r="A8" s="13" t="s">
        <v>51</v>
      </c>
      <c r="B8" s="13">
        <f>SUM('Presencia-Ausencia(Cualitativo)'!D23:O33)</f>
        <v>35</v>
      </c>
      <c r="C8" s="14">
        <f t="shared" si="2"/>
        <v>0.26315789473684209</v>
      </c>
      <c r="D8" s="15">
        <f>SUM('Presencia-Ausencia(Cualitativo)'!D23:F33)</f>
        <v>11</v>
      </c>
      <c r="E8" s="15">
        <f>SUM('Presencia-Ausencia(Cualitativo)'!G23:I33)</f>
        <v>5</v>
      </c>
      <c r="F8" s="15">
        <f>SUM('Presencia-Ausencia(Cualitativo)'!J23:L33)</f>
        <v>11</v>
      </c>
      <c r="G8" s="15">
        <f>SUM('Presencia-Ausencia(Cualitativo)'!M23:O33)</f>
        <v>8</v>
      </c>
      <c r="H8" s="13">
        <f t="shared" si="0"/>
        <v>35</v>
      </c>
      <c r="I8" s="16">
        <f t="shared" si="3"/>
        <v>0.26315789473684209</v>
      </c>
      <c r="J8" s="17">
        <f>SUM('Presencia-Ausencia(Cualitativo)'!D23:D33,'Presencia-Ausencia(Cualitativo)'!G23:G33,'Presencia-Ausencia(Cualitativo)'!J23:J33,'Presencia-Ausencia(Cualitativo)'!M23:M33)</f>
        <v>5</v>
      </c>
      <c r="K8" s="17">
        <f>SUM('Presencia-Ausencia(Cualitativo)'!E23:E33,'Presencia-Ausencia(Cualitativo)'!H23:H33,'Presencia-Ausencia(Cualitativo)'!K23:K33,'Presencia-Ausencia(Cualitativo)'!N23:N33)</f>
        <v>16</v>
      </c>
      <c r="L8" s="17">
        <f>SUM('Presencia-Ausencia(Cualitativo)'!F23:F33,'Presencia-Ausencia(Cualitativo)'!I23:I33,'Presencia-Ausencia(Cualitativo)'!L23:L33,'Presencia-Ausencia(Cualitativo)'!O23:O33)</f>
        <v>14</v>
      </c>
      <c r="M8" s="13">
        <f t="shared" si="1"/>
        <v>35</v>
      </c>
      <c r="N8" s="18">
        <f t="shared" si="4"/>
        <v>0.26315789473684209</v>
      </c>
    </row>
    <row r="9" spans="1:14" x14ac:dyDescent="0.25">
      <c r="A9" s="13" t="s">
        <v>47</v>
      </c>
      <c r="B9" s="13">
        <f>SUM('Presencia-Ausencia(Cualitativo)'!D34:O34)</f>
        <v>6</v>
      </c>
      <c r="C9" s="14">
        <f t="shared" si="2"/>
        <v>4.5112781954887216E-2</v>
      </c>
      <c r="D9" s="15">
        <f>SUM('Presencia-Ausencia(Cualitativo)'!D34:F34)</f>
        <v>2</v>
      </c>
      <c r="E9" s="15">
        <f>SUM('Presencia-Ausencia(Cualitativo)'!G34:I34)</f>
        <v>2</v>
      </c>
      <c r="F9" s="15">
        <f>SUM('Presencia-Ausencia(Cualitativo)'!J34:L34)</f>
        <v>0</v>
      </c>
      <c r="G9" s="15">
        <f>SUM('Presencia-Ausencia(Cualitativo)'!M34:O34)</f>
        <v>2</v>
      </c>
      <c r="H9" s="13">
        <f t="shared" si="0"/>
        <v>6</v>
      </c>
      <c r="I9" s="16">
        <f t="shared" si="3"/>
        <v>4.5112781954887216E-2</v>
      </c>
      <c r="J9" s="17">
        <f>SUM('Presencia-Ausencia(Cualitativo)'!D34,'Presencia-Ausencia(Cualitativo)'!G34,'Presencia-Ausencia(Cualitativo)'!J34,'Presencia-Ausencia(Cualitativo)'!M34)</f>
        <v>1</v>
      </c>
      <c r="K9" s="17">
        <f>SUM('Presencia-Ausencia(Cualitativo)'!E34,'Presencia-Ausencia(Cualitativo)'!H34,'Presencia-Ausencia(Cualitativo)'!K34,'Presencia-Ausencia(Cualitativo)'!N34)</f>
        <v>3</v>
      </c>
      <c r="L9" s="17">
        <f>SUM('Presencia-Ausencia(Cualitativo)'!F34,'Presencia-Ausencia(Cualitativo)'!I34,'Presencia-Ausencia(Cualitativo)'!L34,'Presencia-Ausencia(Cualitativo)'!O34)</f>
        <v>2</v>
      </c>
      <c r="M9" s="13">
        <f t="shared" si="1"/>
        <v>6</v>
      </c>
      <c r="N9" s="18">
        <f t="shared" si="4"/>
        <v>4.5112781954887216E-2</v>
      </c>
    </row>
    <row r="10" spans="1:14" x14ac:dyDescent="0.25">
      <c r="A10" s="2" t="s">
        <v>4</v>
      </c>
      <c r="B10" s="5">
        <f t="shared" ref="B10:M10" si="5">SUM(B2:B9)</f>
        <v>133</v>
      </c>
      <c r="C10" s="19">
        <f>SUM(C2:C9)</f>
        <v>0.99999999999999989</v>
      </c>
      <c r="D10" s="5">
        <f t="shared" si="5"/>
        <v>37</v>
      </c>
      <c r="E10" s="5">
        <f t="shared" si="5"/>
        <v>30</v>
      </c>
      <c r="F10" s="5">
        <f t="shared" si="5"/>
        <v>35</v>
      </c>
      <c r="G10" s="5">
        <f t="shared" si="5"/>
        <v>31</v>
      </c>
      <c r="H10" s="5">
        <f t="shared" si="5"/>
        <v>133</v>
      </c>
      <c r="I10" s="20">
        <f t="shared" si="3"/>
        <v>1</v>
      </c>
      <c r="J10" s="5">
        <f t="shared" si="5"/>
        <v>33</v>
      </c>
      <c r="K10" s="5">
        <f t="shared" si="5"/>
        <v>51</v>
      </c>
      <c r="L10" s="5">
        <f t="shared" si="5"/>
        <v>49</v>
      </c>
      <c r="M10" s="5">
        <f t="shared" si="5"/>
        <v>133</v>
      </c>
      <c r="N10" s="21">
        <f t="shared" si="4"/>
        <v>1</v>
      </c>
    </row>
    <row r="13" spans="1:14" x14ac:dyDescent="0.25">
      <c r="E13" s="22"/>
      <c r="F13" s="23"/>
      <c r="G13" s="23"/>
      <c r="H13" s="23"/>
      <c r="I13" s="23"/>
      <c r="J13" s="23"/>
    </row>
    <row r="14" spans="1:14" x14ac:dyDescent="0.25">
      <c r="E14" s="24"/>
      <c r="F14" s="24"/>
      <c r="G14" s="24"/>
      <c r="H14" s="24"/>
      <c r="I14" s="24"/>
      <c r="J14" s="24"/>
    </row>
    <row r="15" spans="1:14" x14ac:dyDescent="0.25">
      <c r="E15" s="24"/>
      <c r="F15" s="24"/>
      <c r="G15" s="24"/>
      <c r="H15" s="24"/>
      <c r="I15" s="24"/>
      <c r="J15" s="24"/>
    </row>
    <row r="16" spans="1:14" x14ac:dyDescent="0.25">
      <c r="E16" s="24"/>
      <c r="F16" s="24"/>
      <c r="G16" s="24"/>
      <c r="H16" s="24"/>
      <c r="I16" s="24"/>
      <c r="J16" s="24"/>
    </row>
    <row r="17" spans="5:10" x14ac:dyDescent="0.25">
      <c r="E17" s="24"/>
      <c r="F17" s="24"/>
      <c r="G17" s="24"/>
      <c r="H17" s="24"/>
      <c r="I17" s="24"/>
      <c r="J17" s="24"/>
    </row>
    <row r="18" spans="5:10" x14ac:dyDescent="0.25">
      <c r="E18" s="24"/>
      <c r="F18" s="24"/>
      <c r="G18" s="24"/>
      <c r="H18" s="24"/>
      <c r="I18" s="24"/>
      <c r="J18" s="24"/>
    </row>
    <row r="19" spans="5:10" x14ac:dyDescent="0.25">
      <c r="E19" s="24"/>
      <c r="F19" s="24"/>
      <c r="G19" s="24"/>
      <c r="H19" s="24"/>
      <c r="I19" s="24"/>
      <c r="J19" s="24"/>
    </row>
    <row r="20" spans="5:10" x14ac:dyDescent="0.25">
      <c r="E20" s="24"/>
      <c r="F20" s="24"/>
      <c r="G20" s="24"/>
      <c r="H20" s="24"/>
      <c r="I20" s="24"/>
      <c r="J20" s="24"/>
    </row>
    <row r="21" spans="5:10" x14ac:dyDescent="0.25">
      <c r="E21" s="24"/>
      <c r="F21" s="24"/>
      <c r="G21" s="24"/>
      <c r="H21" s="24"/>
      <c r="I21" s="24"/>
      <c r="J21" s="24"/>
    </row>
    <row r="22" spans="5:10" x14ac:dyDescent="0.25">
      <c r="E22" s="24"/>
      <c r="F22" s="24"/>
      <c r="G22" s="24"/>
      <c r="H22" s="24"/>
      <c r="I22" s="24"/>
      <c r="J22" s="24"/>
    </row>
    <row r="23" spans="5:10" x14ac:dyDescent="0.25">
      <c r="E23" s="25"/>
      <c r="F23" s="22"/>
      <c r="G23" s="22"/>
      <c r="H23" s="22"/>
      <c r="I23" s="22"/>
      <c r="J23" s="22"/>
    </row>
  </sheetData>
  <sortState ref="A2:L9">
    <sortCondition ref="A2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34" zoomScale="54" zoomScaleNormal="80" workbookViewId="0">
      <selection activeCell="P49" sqref="P49"/>
    </sheetView>
  </sheetViews>
  <sheetFormatPr baseColWidth="10" defaultRowHeight="15" x14ac:dyDescent="0.25"/>
  <cols>
    <col min="1" max="1" width="15.28515625" style="28" bestFit="1" customWidth="1"/>
    <col min="2" max="2" width="16.42578125" style="28" bestFit="1" customWidth="1"/>
    <col min="3" max="3" width="22.42578125" style="28" bestFit="1" customWidth="1"/>
    <col min="4" max="15" width="11.42578125" style="28"/>
    <col min="16" max="16" width="23.140625" style="28" bestFit="1" customWidth="1"/>
    <col min="17" max="17" width="20.7109375" style="28" bestFit="1" customWidth="1"/>
    <col min="18" max="16384" width="11.42578125" style="28"/>
  </cols>
  <sheetData>
    <row r="1" spans="1:17" ht="15" customHeight="1" x14ac:dyDescent="0.25">
      <c r="A1" s="139" t="s">
        <v>89</v>
      </c>
      <c r="B1" s="140"/>
      <c r="C1" s="140"/>
      <c r="D1" s="150" t="s">
        <v>0</v>
      </c>
      <c r="E1" s="150"/>
      <c r="F1" s="150"/>
      <c r="G1" s="151" t="s">
        <v>1</v>
      </c>
      <c r="H1" s="151"/>
      <c r="I1" s="151"/>
      <c r="J1" s="152" t="s">
        <v>2</v>
      </c>
      <c r="K1" s="152"/>
      <c r="L1" s="152"/>
      <c r="M1" s="153" t="s">
        <v>3</v>
      </c>
      <c r="N1" s="153"/>
      <c r="O1" s="153"/>
      <c r="P1" s="135" t="s">
        <v>135</v>
      </c>
      <c r="Q1" s="134" t="s">
        <v>136</v>
      </c>
    </row>
    <row r="2" spans="1:17" ht="15.75" thickBot="1" x14ac:dyDescent="0.3">
      <c r="A2" s="29" t="s">
        <v>37</v>
      </c>
      <c r="B2" s="3" t="s">
        <v>41</v>
      </c>
      <c r="C2" s="3" t="s">
        <v>40</v>
      </c>
      <c r="D2" s="30">
        <v>41800</v>
      </c>
      <c r="E2" s="30">
        <v>41807</v>
      </c>
      <c r="F2" s="30">
        <v>41814</v>
      </c>
      <c r="G2" s="31">
        <v>41800</v>
      </c>
      <c r="H2" s="31">
        <v>41807</v>
      </c>
      <c r="I2" s="31">
        <v>41814</v>
      </c>
      <c r="J2" s="32">
        <v>41800</v>
      </c>
      <c r="K2" s="32">
        <v>41807</v>
      </c>
      <c r="L2" s="32">
        <v>41814</v>
      </c>
      <c r="M2" s="33">
        <v>41800</v>
      </c>
      <c r="N2" s="33">
        <v>41807</v>
      </c>
      <c r="O2" s="33">
        <v>41814</v>
      </c>
      <c r="P2" s="136"/>
      <c r="Q2" s="134"/>
    </row>
    <row r="3" spans="1:17" s="38" customFormat="1" x14ac:dyDescent="0.25">
      <c r="A3" s="141" t="s">
        <v>79</v>
      </c>
      <c r="B3" s="39" t="s">
        <v>68</v>
      </c>
      <c r="C3" s="40" t="s">
        <v>24</v>
      </c>
      <c r="D3" s="41">
        <v>0</v>
      </c>
      <c r="E3" s="41">
        <v>0</v>
      </c>
      <c r="F3" s="41">
        <v>0</v>
      </c>
      <c r="G3" s="42">
        <v>1</v>
      </c>
      <c r="H3" s="42">
        <v>1</v>
      </c>
      <c r="I3" s="42">
        <v>0</v>
      </c>
      <c r="J3" s="43">
        <v>0</v>
      </c>
      <c r="K3" s="43">
        <v>0</v>
      </c>
      <c r="L3" s="43">
        <v>0</v>
      </c>
      <c r="M3" s="44">
        <v>0</v>
      </c>
      <c r="N3" s="44">
        <v>0</v>
      </c>
      <c r="O3" s="44">
        <v>0</v>
      </c>
      <c r="P3" s="111">
        <f t="shared" ref="P3:P34" si="0">SUM(D3:O3)</f>
        <v>2</v>
      </c>
      <c r="Q3" s="12">
        <v>1</v>
      </c>
    </row>
    <row r="4" spans="1:17" ht="15.75" thickBot="1" x14ac:dyDescent="0.3">
      <c r="A4" s="142"/>
      <c r="B4" s="45" t="s">
        <v>127</v>
      </c>
      <c r="C4" s="45" t="s">
        <v>12</v>
      </c>
      <c r="D4" s="46">
        <v>1</v>
      </c>
      <c r="E4" s="46">
        <v>0</v>
      </c>
      <c r="F4" s="46">
        <v>0</v>
      </c>
      <c r="G4" s="47">
        <v>0</v>
      </c>
      <c r="H4" s="47">
        <v>0</v>
      </c>
      <c r="I4" s="47">
        <v>0</v>
      </c>
      <c r="J4" s="48">
        <v>1</v>
      </c>
      <c r="K4" s="48">
        <v>0</v>
      </c>
      <c r="L4" s="48">
        <v>0</v>
      </c>
      <c r="M4" s="49">
        <v>0</v>
      </c>
      <c r="N4" s="49">
        <v>0</v>
      </c>
      <c r="O4" s="49">
        <v>0</v>
      </c>
      <c r="P4" s="112">
        <f t="shared" si="0"/>
        <v>2</v>
      </c>
      <c r="Q4" s="13">
        <v>2</v>
      </c>
    </row>
    <row r="5" spans="1:17" x14ac:dyDescent="0.25">
      <c r="A5" s="143" t="s">
        <v>49</v>
      </c>
      <c r="B5" s="40" t="s">
        <v>57</v>
      </c>
      <c r="C5" s="40" t="s">
        <v>5</v>
      </c>
      <c r="D5" s="41">
        <v>1</v>
      </c>
      <c r="E5" s="41">
        <v>0</v>
      </c>
      <c r="F5" s="41">
        <v>0</v>
      </c>
      <c r="G5" s="42">
        <v>0</v>
      </c>
      <c r="H5" s="42">
        <v>0</v>
      </c>
      <c r="I5" s="42">
        <v>0</v>
      </c>
      <c r="J5" s="43">
        <v>1</v>
      </c>
      <c r="K5" s="43">
        <v>0</v>
      </c>
      <c r="L5" s="43">
        <v>0</v>
      </c>
      <c r="M5" s="44">
        <v>1</v>
      </c>
      <c r="N5" s="44">
        <v>0</v>
      </c>
      <c r="O5" s="44">
        <v>0</v>
      </c>
      <c r="P5" s="111">
        <f t="shared" si="0"/>
        <v>3</v>
      </c>
      <c r="Q5" s="12">
        <v>3</v>
      </c>
    </row>
    <row r="6" spans="1:17" x14ac:dyDescent="0.25">
      <c r="A6" s="144"/>
      <c r="B6" s="26" t="s">
        <v>62</v>
      </c>
      <c r="C6" s="50" t="s">
        <v>15</v>
      </c>
      <c r="D6" s="34">
        <v>0</v>
      </c>
      <c r="E6" s="34">
        <v>0</v>
      </c>
      <c r="F6" s="34">
        <v>0</v>
      </c>
      <c r="G6" s="35">
        <v>0</v>
      </c>
      <c r="H6" s="35">
        <v>1</v>
      </c>
      <c r="I6" s="35">
        <v>1</v>
      </c>
      <c r="J6" s="36">
        <v>1</v>
      </c>
      <c r="K6" s="36">
        <v>1</v>
      </c>
      <c r="L6" s="36">
        <v>1</v>
      </c>
      <c r="M6" s="37">
        <v>1</v>
      </c>
      <c r="N6" s="37">
        <v>1</v>
      </c>
      <c r="O6" s="37">
        <v>1</v>
      </c>
      <c r="P6" s="113">
        <f t="shared" si="0"/>
        <v>8</v>
      </c>
      <c r="Q6" s="13">
        <v>4</v>
      </c>
    </row>
    <row r="7" spans="1:17" x14ac:dyDescent="0.25">
      <c r="A7" s="144"/>
      <c r="B7" s="26" t="s">
        <v>60</v>
      </c>
      <c r="C7" s="50" t="s">
        <v>32</v>
      </c>
      <c r="D7" s="34">
        <v>0</v>
      </c>
      <c r="E7" s="34">
        <v>0</v>
      </c>
      <c r="F7" s="34">
        <v>1</v>
      </c>
      <c r="G7" s="35">
        <v>0</v>
      </c>
      <c r="H7" s="35">
        <v>1</v>
      </c>
      <c r="I7" s="35">
        <v>1</v>
      </c>
      <c r="J7" s="36">
        <v>0</v>
      </c>
      <c r="K7" s="36">
        <v>0</v>
      </c>
      <c r="L7" s="36">
        <v>0</v>
      </c>
      <c r="M7" s="37">
        <v>0</v>
      </c>
      <c r="N7" s="37">
        <v>1</v>
      </c>
      <c r="O7" s="37">
        <v>0</v>
      </c>
      <c r="P7" s="113">
        <f t="shared" si="0"/>
        <v>4</v>
      </c>
      <c r="Q7" s="12">
        <v>5</v>
      </c>
    </row>
    <row r="8" spans="1:17" x14ac:dyDescent="0.25">
      <c r="A8" s="144"/>
      <c r="B8" s="26" t="s">
        <v>60</v>
      </c>
      <c r="C8" s="26" t="s">
        <v>8</v>
      </c>
      <c r="D8" s="34">
        <v>1</v>
      </c>
      <c r="E8" s="34">
        <v>0</v>
      </c>
      <c r="F8" s="34">
        <v>0</v>
      </c>
      <c r="G8" s="35">
        <v>0</v>
      </c>
      <c r="H8" s="35">
        <v>1</v>
      </c>
      <c r="I8" s="35">
        <v>0</v>
      </c>
      <c r="J8" s="36">
        <v>0</v>
      </c>
      <c r="K8" s="36">
        <v>0</v>
      </c>
      <c r="L8" s="36">
        <v>0</v>
      </c>
      <c r="M8" s="37">
        <v>0</v>
      </c>
      <c r="N8" s="37">
        <v>1</v>
      </c>
      <c r="O8" s="37">
        <v>0</v>
      </c>
      <c r="P8" s="113">
        <f t="shared" si="0"/>
        <v>3</v>
      </c>
      <c r="Q8" s="13">
        <v>6</v>
      </c>
    </row>
    <row r="9" spans="1:17" ht="15.75" thickBot="1" x14ac:dyDescent="0.3">
      <c r="A9" s="145"/>
      <c r="B9" s="45" t="s">
        <v>57</v>
      </c>
      <c r="C9" s="45" t="s">
        <v>20</v>
      </c>
      <c r="D9" s="46">
        <v>0</v>
      </c>
      <c r="E9" s="46">
        <v>1</v>
      </c>
      <c r="F9" s="46">
        <v>1</v>
      </c>
      <c r="G9" s="47">
        <v>0</v>
      </c>
      <c r="H9" s="47">
        <v>0</v>
      </c>
      <c r="I9" s="47">
        <v>1</v>
      </c>
      <c r="J9" s="48">
        <v>1</v>
      </c>
      <c r="K9" s="48">
        <v>1</v>
      </c>
      <c r="L9" s="48">
        <v>1</v>
      </c>
      <c r="M9" s="49">
        <v>0</v>
      </c>
      <c r="N9" s="49">
        <v>1</v>
      </c>
      <c r="O9" s="49">
        <v>0</v>
      </c>
      <c r="P9" s="112">
        <f t="shared" si="0"/>
        <v>7</v>
      </c>
      <c r="Q9" s="12">
        <v>7</v>
      </c>
    </row>
    <row r="10" spans="1:17" x14ac:dyDescent="0.25">
      <c r="A10" s="143" t="s">
        <v>78</v>
      </c>
      <c r="B10" s="40" t="s">
        <v>72</v>
      </c>
      <c r="C10" s="51" t="s">
        <v>29</v>
      </c>
      <c r="D10" s="41">
        <v>0</v>
      </c>
      <c r="E10" s="41">
        <v>1</v>
      </c>
      <c r="F10" s="41">
        <v>0</v>
      </c>
      <c r="G10" s="42">
        <v>0</v>
      </c>
      <c r="H10" s="42">
        <v>0</v>
      </c>
      <c r="I10" s="42">
        <v>0</v>
      </c>
      <c r="J10" s="43">
        <v>0</v>
      </c>
      <c r="K10" s="43">
        <v>0</v>
      </c>
      <c r="L10" s="43">
        <v>0</v>
      </c>
      <c r="M10" s="44">
        <v>0</v>
      </c>
      <c r="N10" s="44">
        <v>0</v>
      </c>
      <c r="O10" s="44">
        <v>0</v>
      </c>
      <c r="P10" s="111">
        <f t="shared" si="0"/>
        <v>1</v>
      </c>
      <c r="Q10" s="13">
        <v>8</v>
      </c>
    </row>
    <row r="11" spans="1:17" ht="15.75" thickBot="1" x14ac:dyDescent="0.3">
      <c r="A11" s="145"/>
      <c r="B11" s="45" t="s">
        <v>72</v>
      </c>
      <c r="C11" s="45" t="s">
        <v>23</v>
      </c>
      <c r="D11" s="46">
        <v>0</v>
      </c>
      <c r="E11" s="46">
        <v>0</v>
      </c>
      <c r="F11" s="46">
        <v>0</v>
      </c>
      <c r="G11" s="47">
        <v>0</v>
      </c>
      <c r="H11" s="47">
        <v>0</v>
      </c>
      <c r="I11" s="47">
        <v>0</v>
      </c>
      <c r="J11" s="48">
        <v>0</v>
      </c>
      <c r="K11" s="48">
        <v>0</v>
      </c>
      <c r="L11" s="48">
        <v>0</v>
      </c>
      <c r="M11" s="49">
        <v>1</v>
      </c>
      <c r="N11" s="49">
        <v>0</v>
      </c>
      <c r="O11" s="49">
        <v>0</v>
      </c>
      <c r="P11" s="112">
        <f t="shared" si="0"/>
        <v>1</v>
      </c>
      <c r="Q11" s="12">
        <v>9</v>
      </c>
    </row>
    <row r="12" spans="1:17" x14ac:dyDescent="0.25">
      <c r="A12" s="143" t="s">
        <v>53</v>
      </c>
      <c r="B12" s="40" t="s">
        <v>64</v>
      </c>
      <c r="C12" s="51" t="s">
        <v>17</v>
      </c>
      <c r="D12" s="52">
        <v>0</v>
      </c>
      <c r="E12" s="52">
        <v>1</v>
      </c>
      <c r="F12" s="52">
        <v>0</v>
      </c>
      <c r="G12" s="53">
        <v>0</v>
      </c>
      <c r="H12" s="53">
        <v>0</v>
      </c>
      <c r="I12" s="53">
        <v>0</v>
      </c>
      <c r="J12" s="54">
        <v>1</v>
      </c>
      <c r="K12" s="54">
        <v>0</v>
      </c>
      <c r="L12" s="54">
        <v>0</v>
      </c>
      <c r="M12" s="55">
        <v>0</v>
      </c>
      <c r="N12" s="55">
        <v>1</v>
      </c>
      <c r="O12" s="55">
        <v>0</v>
      </c>
      <c r="P12" s="111">
        <f t="shared" si="0"/>
        <v>3</v>
      </c>
      <c r="Q12" s="13">
        <v>10</v>
      </c>
    </row>
    <row r="13" spans="1:17" ht="15.75" thickBot="1" x14ac:dyDescent="0.3">
      <c r="A13" s="146"/>
      <c r="B13" s="56" t="s">
        <v>64</v>
      </c>
      <c r="C13" s="56" t="s">
        <v>36</v>
      </c>
      <c r="D13" s="57">
        <v>0</v>
      </c>
      <c r="E13" s="57">
        <v>0</v>
      </c>
      <c r="F13" s="57">
        <v>0</v>
      </c>
      <c r="G13" s="58">
        <v>0</v>
      </c>
      <c r="H13" s="58">
        <v>0</v>
      </c>
      <c r="I13" s="58">
        <v>0</v>
      </c>
      <c r="J13" s="59">
        <v>0</v>
      </c>
      <c r="K13" s="59">
        <v>0</v>
      </c>
      <c r="L13" s="59">
        <v>1</v>
      </c>
      <c r="M13" s="60">
        <v>0</v>
      </c>
      <c r="N13" s="60">
        <v>0</v>
      </c>
      <c r="O13" s="60">
        <v>0</v>
      </c>
      <c r="P13" s="114">
        <f t="shared" si="0"/>
        <v>1</v>
      </c>
      <c r="Q13" s="12">
        <v>11</v>
      </c>
    </row>
    <row r="14" spans="1:17" x14ac:dyDescent="0.25">
      <c r="A14" s="147" t="s">
        <v>50</v>
      </c>
      <c r="B14" s="61" t="s">
        <v>58</v>
      </c>
      <c r="C14" s="61" t="s">
        <v>6</v>
      </c>
      <c r="D14" s="62">
        <v>1</v>
      </c>
      <c r="E14" s="62">
        <v>1</v>
      </c>
      <c r="F14" s="62">
        <v>1</v>
      </c>
      <c r="G14" s="63">
        <v>1</v>
      </c>
      <c r="H14" s="63">
        <v>0</v>
      </c>
      <c r="I14" s="63">
        <v>1</v>
      </c>
      <c r="J14" s="64">
        <v>0</v>
      </c>
      <c r="K14" s="64">
        <v>1</v>
      </c>
      <c r="L14" s="64">
        <v>1</v>
      </c>
      <c r="M14" s="65">
        <v>0</v>
      </c>
      <c r="N14" s="65">
        <v>1</v>
      </c>
      <c r="O14" s="65">
        <v>1</v>
      </c>
      <c r="P14" s="115">
        <f t="shared" si="0"/>
        <v>9</v>
      </c>
      <c r="Q14" s="13">
        <v>12</v>
      </c>
    </row>
    <row r="15" spans="1:17" x14ac:dyDescent="0.25">
      <c r="A15" s="147"/>
      <c r="B15" s="45" t="s">
        <v>127</v>
      </c>
      <c r="C15" s="26" t="s">
        <v>31</v>
      </c>
      <c r="D15" s="34">
        <v>0</v>
      </c>
      <c r="E15" s="34">
        <v>0</v>
      </c>
      <c r="F15" s="34">
        <v>0</v>
      </c>
      <c r="G15" s="35">
        <v>0</v>
      </c>
      <c r="H15" s="35">
        <v>1</v>
      </c>
      <c r="I15" s="35">
        <v>1</v>
      </c>
      <c r="J15" s="36">
        <v>0</v>
      </c>
      <c r="K15" s="36">
        <v>0</v>
      </c>
      <c r="L15" s="36">
        <v>1</v>
      </c>
      <c r="M15" s="37">
        <v>0</v>
      </c>
      <c r="N15" s="37">
        <v>1</v>
      </c>
      <c r="O15" s="37">
        <v>0</v>
      </c>
      <c r="P15" s="113">
        <f t="shared" si="0"/>
        <v>4</v>
      </c>
      <c r="Q15" s="12">
        <v>13</v>
      </c>
    </row>
    <row r="16" spans="1:17" x14ac:dyDescent="0.25">
      <c r="A16" s="147"/>
      <c r="B16" s="26" t="s">
        <v>59</v>
      </c>
      <c r="C16" s="26" t="s">
        <v>21</v>
      </c>
      <c r="D16" s="34">
        <v>0</v>
      </c>
      <c r="E16" s="34">
        <v>0</v>
      </c>
      <c r="F16" s="34">
        <v>0</v>
      </c>
      <c r="G16" s="35">
        <v>1</v>
      </c>
      <c r="H16" s="35">
        <v>0</v>
      </c>
      <c r="I16" s="35">
        <v>0</v>
      </c>
      <c r="J16" s="36">
        <v>0</v>
      </c>
      <c r="K16" s="36">
        <v>0</v>
      </c>
      <c r="L16" s="36">
        <v>0</v>
      </c>
      <c r="M16" s="37">
        <v>1</v>
      </c>
      <c r="N16" s="37">
        <v>0</v>
      </c>
      <c r="O16" s="37">
        <v>0</v>
      </c>
      <c r="P16" s="113">
        <f t="shared" si="0"/>
        <v>2</v>
      </c>
      <c r="Q16" s="13">
        <v>14</v>
      </c>
    </row>
    <row r="17" spans="1:17" x14ac:dyDescent="0.25">
      <c r="A17" s="147"/>
      <c r="B17" s="26" t="s">
        <v>59</v>
      </c>
      <c r="C17" s="27" t="s">
        <v>7</v>
      </c>
      <c r="D17" s="34">
        <v>1</v>
      </c>
      <c r="E17" s="34">
        <v>1</v>
      </c>
      <c r="F17" s="34">
        <v>1</v>
      </c>
      <c r="G17" s="35">
        <v>0</v>
      </c>
      <c r="H17" s="35">
        <v>1</v>
      </c>
      <c r="I17" s="35">
        <v>1</v>
      </c>
      <c r="J17" s="36">
        <v>1</v>
      </c>
      <c r="K17" s="36">
        <v>0</v>
      </c>
      <c r="L17" s="36">
        <v>1</v>
      </c>
      <c r="M17" s="37">
        <v>0</v>
      </c>
      <c r="N17" s="37">
        <v>1</v>
      </c>
      <c r="O17" s="37">
        <v>1</v>
      </c>
      <c r="P17" s="113">
        <f t="shared" si="0"/>
        <v>9</v>
      </c>
      <c r="Q17" s="12">
        <v>15</v>
      </c>
    </row>
    <row r="18" spans="1:17" x14ac:dyDescent="0.25">
      <c r="A18" s="147"/>
      <c r="B18" s="26" t="s">
        <v>86</v>
      </c>
      <c r="C18" s="26" t="s">
        <v>34</v>
      </c>
      <c r="D18" s="34">
        <v>0</v>
      </c>
      <c r="E18" s="34">
        <v>0</v>
      </c>
      <c r="F18" s="34">
        <v>1</v>
      </c>
      <c r="G18" s="35">
        <v>0</v>
      </c>
      <c r="H18" s="35">
        <v>0</v>
      </c>
      <c r="I18" s="35">
        <v>1</v>
      </c>
      <c r="J18" s="36">
        <v>0</v>
      </c>
      <c r="K18" s="36">
        <v>0</v>
      </c>
      <c r="L18" s="36">
        <v>1</v>
      </c>
      <c r="M18" s="37">
        <v>0</v>
      </c>
      <c r="N18" s="37">
        <v>0</v>
      </c>
      <c r="O18" s="37">
        <v>1</v>
      </c>
      <c r="P18" s="113">
        <f t="shared" si="0"/>
        <v>4</v>
      </c>
      <c r="Q18" s="13">
        <v>16</v>
      </c>
    </row>
    <row r="19" spans="1:17" ht="15.75" thickBot="1" x14ac:dyDescent="0.3">
      <c r="A19" s="148"/>
      <c r="B19" s="56" t="s">
        <v>70</v>
      </c>
      <c r="C19" s="56" t="s">
        <v>27</v>
      </c>
      <c r="D19" s="57">
        <v>0</v>
      </c>
      <c r="E19" s="57">
        <v>1</v>
      </c>
      <c r="F19" s="57">
        <v>0</v>
      </c>
      <c r="G19" s="58">
        <v>0</v>
      </c>
      <c r="H19" s="58">
        <v>0</v>
      </c>
      <c r="I19" s="58">
        <v>0</v>
      </c>
      <c r="J19" s="59">
        <v>0</v>
      </c>
      <c r="K19" s="59">
        <v>0</v>
      </c>
      <c r="L19" s="59">
        <v>0</v>
      </c>
      <c r="M19" s="60">
        <v>0</v>
      </c>
      <c r="N19" s="60">
        <v>0</v>
      </c>
      <c r="O19" s="60">
        <v>0</v>
      </c>
      <c r="P19" s="114">
        <f t="shared" si="0"/>
        <v>1</v>
      </c>
      <c r="Q19" s="12">
        <v>17</v>
      </c>
    </row>
    <row r="20" spans="1:17" x14ac:dyDescent="0.25">
      <c r="A20" s="149" t="s">
        <v>48</v>
      </c>
      <c r="B20" s="45" t="s">
        <v>127</v>
      </c>
      <c r="C20" s="40" t="s">
        <v>9</v>
      </c>
      <c r="D20" s="41">
        <v>1</v>
      </c>
      <c r="E20" s="41">
        <v>1</v>
      </c>
      <c r="F20" s="41">
        <v>1</v>
      </c>
      <c r="G20" s="42">
        <v>1</v>
      </c>
      <c r="H20" s="42">
        <v>1</v>
      </c>
      <c r="I20" s="42">
        <v>1</v>
      </c>
      <c r="J20" s="43">
        <v>1</v>
      </c>
      <c r="K20" s="43">
        <v>1</v>
      </c>
      <c r="L20" s="43">
        <v>1</v>
      </c>
      <c r="M20" s="44">
        <v>1</v>
      </c>
      <c r="N20" s="44">
        <v>1</v>
      </c>
      <c r="O20" s="44">
        <v>1</v>
      </c>
      <c r="P20" s="111">
        <f t="shared" si="0"/>
        <v>12</v>
      </c>
      <c r="Q20" s="13">
        <v>18</v>
      </c>
    </row>
    <row r="21" spans="1:17" x14ac:dyDescent="0.25">
      <c r="A21" s="147"/>
      <c r="B21" s="45" t="s">
        <v>127</v>
      </c>
      <c r="C21" s="26" t="s">
        <v>10</v>
      </c>
      <c r="D21" s="34">
        <v>1</v>
      </c>
      <c r="E21" s="34">
        <v>0</v>
      </c>
      <c r="F21" s="34">
        <v>1</v>
      </c>
      <c r="G21" s="35">
        <v>0</v>
      </c>
      <c r="H21" s="35">
        <v>1</v>
      </c>
      <c r="I21" s="35">
        <v>0</v>
      </c>
      <c r="J21" s="36">
        <v>1</v>
      </c>
      <c r="K21" s="36">
        <v>0</v>
      </c>
      <c r="L21" s="36">
        <v>1</v>
      </c>
      <c r="M21" s="37">
        <v>0</v>
      </c>
      <c r="N21" s="37">
        <v>0</v>
      </c>
      <c r="O21" s="37">
        <v>0</v>
      </c>
      <c r="P21" s="113">
        <f t="shared" si="0"/>
        <v>5</v>
      </c>
      <c r="Q21" s="12">
        <v>19</v>
      </c>
    </row>
    <row r="22" spans="1:17" ht="15.75" thickBot="1" x14ac:dyDescent="0.3">
      <c r="A22" s="147"/>
      <c r="B22" s="45" t="s">
        <v>127</v>
      </c>
      <c r="C22" s="45" t="s">
        <v>11</v>
      </c>
      <c r="D22" s="46">
        <v>1</v>
      </c>
      <c r="E22" s="46">
        <v>1</v>
      </c>
      <c r="F22" s="46">
        <v>1</v>
      </c>
      <c r="G22" s="47">
        <v>1</v>
      </c>
      <c r="H22" s="47">
        <v>1</v>
      </c>
      <c r="I22" s="47">
        <v>1</v>
      </c>
      <c r="J22" s="48">
        <v>1</v>
      </c>
      <c r="K22" s="48">
        <v>1</v>
      </c>
      <c r="L22" s="48">
        <v>1</v>
      </c>
      <c r="M22" s="49">
        <v>0</v>
      </c>
      <c r="N22" s="49">
        <v>1</v>
      </c>
      <c r="O22" s="49">
        <v>1</v>
      </c>
      <c r="P22" s="112">
        <f t="shared" si="0"/>
        <v>11</v>
      </c>
      <c r="Q22" s="13">
        <v>20</v>
      </c>
    </row>
    <row r="23" spans="1:17" x14ac:dyDescent="0.25">
      <c r="A23" s="149" t="s">
        <v>51</v>
      </c>
      <c r="B23" s="40" t="s">
        <v>84</v>
      </c>
      <c r="C23" s="40" t="s">
        <v>14</v>
      </c>
      <c r="D23" s="41">
        <v>0</v>
      </c>
      <c r="E23" s="41">
        <v>1</v>
      </c>
      <c r="F23" s="41">
        <v>1</v>
      </c>
      <c r="G23" s="42">
        <v>0</v>
      </c>
      <c r="H23" s="42">
        <v>0</v>
      </c>
      <c r="I23" s="42">
        <v>0</v>
      </c>
      <c r="J23" s="43">
        <v>1</v>
      </c>
      <c r="K23" s="43">
        <v>1</v>
      </c>
      <c r="L23" s="43">
        <v>1</v>
      </c>
      <c r="M23" s="44">
        <v>0</v>
      </c>
      <c r="N23" s="44">
        <v>1</v>
      </c>
      <c r="O23" s="44">
        <v>0</v>
      </c>
      <c r="P23" s="116">
        <f t="shared" si="0"/>
        <v>6</v>
      </c>
      <c r="Q23" s="110">
        <v>21</v>
      </c>
    </row>
    <row r="24" spans="1:17" x14ac:dyDescent="0.25">
      <c r="A24" s="147"/>
      <c r="B24" s="26" t="s">
        <v>85</v>
      </c>
      <c r="C24" s="50" t="s">
        <v>30</v>
      </c>
      <c r="D24" s="34">
        <v>0</v>
      </c>
      <c r="E24" s="34">
        <v>0</v>
      </c>
      <c r="F24" s="34">
        <v>1</v>
      </c>
      <c r="G24" s="35">
        <v>0</v>
      </c>
      <c r="H24" s="35">
        <v>1</v>
      </c>
      <c r="I24" s="35">
        <v>1</v>
      </c>
      <c r="J24" s="36">
        <v>0</v>
      </c>
      <c r="K24" s="36">
        <v>0</v>
      </c>
      <c r="L24" s="36">
        <v>0</v>
      </c>
      <c r="M24" s="37">
        <v>0</v>
      </c>
      <c r="N24" s="37">
        <v>1</v>
      </c>
      <c r="O24" s="37">
        <v>1</v>
      </c>
      <c r="P24" s="117">
        <f t="shared" si="0"/>
        <v>5</v>
      </c>
      <c r="Q24" s="17">
        <v>22</v>
      </c>
    </row>
    <row r="25" spans="1:17" x14ac:dyDescent="0.25">
      <c r="A25" s="147"/>
      <c r="B25" s="26" t="s">
        <v>69</v>
      </c>
      <c r="C25" s="26" t="s">
        <v>25</v>
      </c>
      <c r="D25" s="34">
        <v>0</v>
      </c>
      <c r="E25" s="34">
        <v>1</v>
      </c>
      <c r="F25" s="34">
        <v>1</v>
      </c>
      <c r="G25" s="35">
        <v>0</v>
      </c>
      <c r="H25" s="35">
        <v>0</v>
      </c>
      <c r="I25" s="35">
        <v>0</v>
      </c>
      <c r="J25" s="36">
        <v>0</v>
      </c>
      <c r="K25" s="36">
        <v>0</v>
      </c>
      <c r="L25" s="36">
        <v>0</v>
      </c>
      <c r="M25" s="37">
        <v>0</v>
      </c>
      <c r="N25" s="37">
        <v>0</v>
      </c>
      <c r="O25" s="37">
        <v>0</v>
      </c>
      <c r="P25" s="117">
        <f t="shared" si="0"/>
        <v>2</v>
      </c>
      <c r="Q25" s="110">
        <v>23</v>
      </c>
    </row>
    <row r="26" spans="1:17" x14ac:dyDescent="0.25">
      <c r="A26" s="147"/>
      <c r="B26" s="26" t="s">
        <v>63</v>
      </c>
      <c r="C26" s="50" t="s">
        <v>16</v>
      </c>
      <c r="D26" s="34">
        <v>0</v>
      </c>
      <c r="E26" s="34">
        <v>0</v>
      </c>
      <c r="F26" s="34">
        <v>0</v>
      </c>
      <c r="G26" s="35">
        <v>0</v>
      </c>
      <c r="H26" s="35">
        <v>0</v>
      </c>
      <c r="I26" s="35">
        <v>0</v>
      </c>
      <c r="J26" s="36">
        <v>1</v>
      </c>
      <c r="K26" s="36">
        <v>0</v>
      </c>
      <c r="L26" s="36">
        <v>0</v>
      </c>
      <c r="M26" s="37">
        <v>0</v>
      </c>
      <c r="N26" s="37">
        <v>0</v>
      </c>
      <c r="O26" s="37">
        <v>0</v>
      </c>
      <c r="P26" s="117">
        <f t="shared" si="0"/>
        <v>1</v>
      </c>
      <c r="Q26" s="17">
        <v>24</v>
      </c>
    </row>
    <row r="27" spans="1:17" x14ac:dyDescent="0.25">
      <c r="A27" s="147"/>
      <c r="B27" s="26" t="s">
        <v>65</v>
      </c>
      <c r="C27" s="26" t="s">
        <v>18</v>
      </c>
      <c r="D27" s="34">
        <v>0</v>
      </c>
      <c r="E27" s="34">
        <v>0</v>
      </c>
      <c r="F27" s="34">
        <v>0</v>
      </c>
      <c r="G27" s="35">
        <v>0</v>
      </c>
      <c r="H27" s="35">
        <v>1</v>
      </c>
      <c r="I27" s="35">
        <v>0</v>
      </c>
      <c r="J27" s="36">
        <v>1</v>
      </c>
      <c r="K27" s="36">
        <v>1</v>
      </c>
      <c r="L27" s="36">
        <v>0</v>
      </c>
      <c r="M27" s="37">
        <v>0</v>
      </c>
      <c r="N27" s="37">
        <v>1</v>
      </c>
      <c r="O27" s="37">
        <v>0</v>
      </c>
      <c r="P27" s="117">
        <f t="shared" si="0"/>
        <v>4</v>
      </c>
      <c r="Q27" s="110">
        <v>25</v>
      </c>
    </row>
    <row r="28" spans="1:17" x14ac:dyDescent="0.25">
      <c r="A28" s="147"/>
      <c r="B28" s="26" t="s">
        <v>84</v>
      </c>
      <c r="C28" s="26" t="s">
        <v>26</v>
      </c>
      <c r="D28" s="34">
        <v>0</v>
      </c>
      <c r="E28" s="34">
        <v>1</v>
      </c>
      <c r="F28" s="34">
        <v>1</v>
      </c>
      <c r="G28" s="35">
        <v>0</v>
      </c>
      <c r="H28" s="35">
        <v>0</v>
      </c>
      <c r="I28" s="35">
        <v>1</v>
      </c>
      <c r="J28" s="36">
        <v>0</v>
      </c>
      <c r="K28" s="36">
        <v>1</v>
      </c>
      <c r="L28" s="36">
        <v>0</v>
      </c>
      <c r="M28" s="37">
        <v>0</v>
      </c>
      <c r="N28" s="37">
        <v>0</v>
      </c>
      <c r="O28" s="37">
        <v>1</v>
      </c>
      <c r="P28" s="117">
        <f t="shared" si="0"/>
        <v>5</v>
      </c>
      <c r="Q28" s="17">
        <v>26</v>
      </c>
    </row>
    <row r="29" spans="1:17" x14ac:dyDescent="0.25">
      <c r="A29" s="147"/>
      <c r="B29" s="26" t="s">
        <v>66</v>
      </c>
      <c r="C29" s="26" t="s">
        <v>19</v>
      </c>
      <c r="D29" s="34">
        <v>0</v>
      </c>
      <c r="E29" s="34">
        <v>1</v>
      </c>
      <c r="F29" s="34">
        <v>0</v>
      </c>
      <c r="G29" s="35">
        <v>0</v>
      </c>
      <c r="H29" s="35">
        <v>0</v>
      </c>
      <c r="I29" s="35">
        <v>1</v>
      </c>
      <c r="J29" s="36">
        <v>1</v>
      </c>
      <c r="K29" s="36">
        <v>0</v>
      </c>
      <c r="L29" s="36">
        <v>0</v>
      </c>
      <c r="M29" s="37">
        <v>0</v>
      </c>
      <c r="N29" s="37">
        <v>0</v>
      </c>
      <c r="O29" s="37">
        <v>1</v>
      </c>
      <c r="P29" s="117">
        <f t="shared" si="0"/>
        <v>4</v>
      </c>
      <c r="Q29" s="110">
        <v>27</v>
      </c>
    </row>
    <row r="30" spans="1:17" x14ac:dyDescent="0.25">
      <c r="A30" s="147"/>
      <c r="B30" s="26" t="s">
        <v>63</v>
      </c>
      <c r="C30" s="26" t="s">
        <v>35</v>
      </c>
      <c r="D30" s="34">
        <v>0</v>
      </c>
      <c r="E30" s="34">
        <v>0</v>
      </c>
      <c r="F30" s="34">
        <v>1</v>
      </c>
      <c r="G30" s="35">
        <v>0</v>
      </c>
      <c r="H30" s="35">
        <v>0</v>
      </c>
      <c r="I30" s="35">
        <v>0</v>
      </c>
      <c r="J30" s="36">
        <v>0</v>
      </c>
      <c r="K30" s="36">
        <v>0</v>
      </c>
      <c r="L30" s="36">
        <v>0</v>
      </c>
      <c r="M30" s="37">
        <v>0</v>
      </c>
      <c r="N30" s="37">
        <v>0</v>
      </c>
      <c r="O30" s="37">
        <v>0</v>
      </c>
      <c r="P30" s="117">
        <f t="shared" si="0"/>
        <v>1</v>
      </c>
      <c r="Q30" s="17">
        <v>28</v>
      </c>
    </row>
    <row r="31" spans="1:17" x14ac:dyDescent="0.25">
      <c r="A31" s="147"/>
      <c r="B31" s="26" t="s">
        <v>69</v>
      </c>
      <c r="C31" s="50" t="s">
        <v>33</v>
      </c>
      <c r="D31" s="34">
        <v>0</v>
      </c>
      <c r="E31" s="34">
        <v>0</v>
      </c>
      <c r="F31" s="34">
        <v>0</v>
      </c>
      <c r="G31" s="35">
        <v>0</v>
      </c>
      <c r="H31" s="35">
        <v>0</v>
      </c>
      <c r="I31" s="35">
        <v>0</v>
      </c>
      <c r="J31" s="36">
        <v>0</v>
      </c>
      <c r="K31" s="36">
        <v>1</v>
      </c>
      <c r="L31" s="36">
        <v>0</v>
      </c>
      <c r="M31" s="37">
        <v>0</v>
      </c>
      <c r="N31" s="37">
        <v>0</v>
      </c>
      <c r="O31" s="37">
        <v>0</v>
      </c>
      <c r="P31" s="117">
        <f t="shared" si="0"/>
        <v>1</v>
      </c>
      <c r="Q31" s="110">
        <v>29</v>
      </c>
    </row>
    <row r="32" spans="1:17" x14ac:dyDescent="0.25">
      <c r="A32" s="147"/>
      <c r="B32" s="26" t="s">
        <v>71</v>
      </c>
      <c r="C32" s="26" t="s">
        <v>28</v>
      </c>
      <c r="D32" s="34">
        <v>0</v>
      </c>
      <c r="E32" s="34">
        <v>1</v>
      </c>
      <c r="F32" s="34">
        <v>1</v>
      </c>
      <c r="G32" s="35">
        <v>0</v>
      </c>
      <c r="H32" s="35">
        <v>0</v>
      </c>
      <c r="I32" s="35">
        <v>0</v>
      </c>
      <c r="J32" s="36">
        <v>0</v>
      </c>
      <c r="K32" s="36">
        <v>1</v>
      </c>
      <c r="L32" s="36">
        <v>1</v>
      </c>
      <c r="M32" s="37">
        <v>0</v>
      </c>
      <c r="N32" s="37">
        <v>1</v>
      </c>
      <c r="O32" s="37">
        <v>0</v>
      </c>
      <c r="P32" s="117">
        <f t="shared" si="0"/>
        <v>5</v>
      </c>
      <c r="Q32" s="17">
        <v>30</v>
      </c>
    </row>
    <row r="33" spans="1:17" ht="15.75" thickBot="1" x14ac:dyDescent="0.3">
      <c r="A33" s="148"/>
      <c r="B33" s="56" t="s">
        <v>67</v>
      </c>
      <c r="C33" s="56" t="s">
        <v>22</v>
      </c>
      <c r="D33" s="57">
        <v>0</v>
      </c>
      <c r="E33" s="57">
        <v>0</v>
      </c>
      <c r="F33" s="57">
        <v>0</v>
      </c>
      <c r="G33" s="58">
        <v>0</v>
      </c>
      <c r="H33" s="58">
        <v>0</v>
      </c>
      <c r="I33" s="58">
        <v>0</v>
      </c>
      <c r="J33" s="59">
        <v>0</v>
      </c>
      <c r="K33" s="59">
        <v>0</v>
      </c>
      <c r="L33" s="59">
        <v>0</v>
      </c>
      <c r="M33" s="60">
        <v>1</v>
      </c>
      <c r="N33" s="60">
        <v>0</v>
      </c>
      <c r="O33" s="60">
        <v>0</v>
      </c>
      <c r="P33" s="118">
        <f t="shared" si="0"/>
        <v>1</v>
      </c>
      <c r="Q33" s="110">
        <v>31</v>
      </c>
    </row>
    <row r="34" spans="1:17" ht="15.75" thickBot="1" x14ac:dyDescent="0.3">
      <c r="A34" s="104" t="s">
        <v>47</v>
      </c>
      <c r="B34" s="105" t="s">
        <v>127</v>
      </c>
      <c r="C34" s="105" t="s">
        <v>13</v>
      </c>
      <c r="D34" s="106">
        <v>1</v>
      </c>
      <c r="E34" s="106">
        <v>1</v>
      </c>
      <c r="F34" s="106">
        <v>0</v>
      </c>
      <c r="G34" s="107">
        <v>0</v>
      </c>
      <c r="H34" s="107">
        <v>1</v>
      </c>
      <c r="I34" s="107">
        <v>1</v>
      </c>
      <c r="J34" s="108">
        <v>0</v>
      </c>
      <c r="K34" s="108">
        <v>0</v>
      </c>
      <c r="L34" s="108">
        <v>0</v>
      </c>
      <c r="M34" s="109">
        <v>0</v>
      </c>
      <c r="N34" s="109">
        <v>1</v>
      </c>
      <c r="O34" s="109">
        <v>1</v>
      </c>
      <c r="P34" s="119">
        <f t="shared" si="0"/>
        <v>6</v>
      </c>
      <c r="Q34" s="17">
        <v>32</v>
      </c>
    </row>
    <row r="35" spans="1:17" ht="15.75" thickBot="1" x14ac:dyDescent="0.3">
      <c r="A35" s="137" t="s">
        <v>87</v>
      </c>
      <c r="B35" s="138"/>
      <c r="C35" s="138"/>
      <c r="D35" s="66">
        <f>SUM(D3:D34)</f>
        <v>9</v>
      </c>
      <c r="E35" s="66">
        <f t="shared" ref="E35:P35" si="1">SUM(E3:E34)</f>
        <v>14</v>
      </c>
      <c r="F35" s="66">
        <f t="shared" si="1"/>
        <v>14</v>
      </c>
      <c r="G35" s="67">
        <f t="shared" si="1"/>
        <v>5</v>
      </c>
      <c r="H35" s="67">
        <f t="shared" si="1"/>
        <v>12</v>
      </c>
      <c r="I35" s="67">
        <f t="shared" si="1"/>
        <v>13</v>
      </c>
      <c r="J35" s="68">
        <f t="shared" si="1"/>
        <v>13</v>
      </c>
      <c r="K35" s="68">
        <f t="shared" si="1"/>
        <v>10</v>
      </c>
      <c r="L35" s="68">
        <f t="shared" si="1"/>
        <v>12</v>
      </c>
      <c r="M35" s="69">
        <f t="shared" si="1"/>
        <v>6</v>
      </c>
      <c r="N35" s="69">
        <f t="shared" si="1"/>
        <v>15</v>
      </c>
      <c r="O35" s="69">
        <f t="shared" si="1"/>
        <v>10</v>
      </c>
      <c r="P35" s="199">
        <f t="shared" si="1"/>
        <v>133</v>
      </c>
    </row>
    <row r="38" spans="1:17" x14ac:dyDescent="0.25">
      <c r="D38" s="184" t="s">
        <v>80</v>
      </c>
      <c r="E38" s="185"/>
      <c r="F38" s="186"/>
      <c r="G38" s="187" t="s">
        <v>81</v>
      </c>
      <c r="H38" s="187"/>
      <c r="I38" s="187"/>
      <c r="J38" s="188" t="s">
        <v>82</v>
      </c>
      <c r="K38" s="188"/>
      <c r="L38" s="188"/>
      <c r="M38" s="189" t="s">
        <v>83</v>
      </c>
      <c r="N38" s="189"/>
      <c r="O38" s="189"/>
    </row>
    <row r="39" spans="1:17" x14ac:dyDescent="0.25">
      <c r="D39" s="190">
        <v>41800</v>
      </c>
      <c r="E39" s="190">
        <v>41807</v>
      </c>
      <c r="F39" s="190">
        <v>41814</v>
      </c>
      <c r="G39" s="191">
        <v>41800</v>
      </c>
      <c r="H39" s="191">
        <v>41807</v>
      </c>
      <c r="I39" s="191">
        <v>41814</v>
      </c>
      <c r="J39" s="192">
        <v>41800</v>
      </c>
      <c r="K39" s="192">
        <v>41807</v>
      </c>
      <c r="L39" s="192">
        <v>41814</v>
      </c>
      <c r="M39" s="193">
        <v>41800</v>
      </c>
      <c r="N39" s="193">
        <v>41807</v>
      </c>
      <c r="O39" s="193">
        <v>41814</v>
      </c>
    </row>
    <row r="40" spans="1:17" x14ac:dyDescent="0.25">
      <c r="D40" s="194">
        <f>D35</f>
        <v>9</v>
      </c>
      <c r="E40" s="194">
        <f t="shared" ref="E40:O40" si="2">E35</f>
        <v>14</v>
      </c>
      <c r="F40" s="194">
        <f t="shared" si="2"/>
        <v>14</v>
      </c>
      <c r="G40" s="195">
        <f t="shared" si="2"/>
        <v>5</v>
      </c>
      <c r="H40" s="195">
        <f t="shared" si="2"/>
        <v>12</v>
      </c>
      <c r="I40" s="195">
        <f t="shared" si="2"/>
        <v>13</v>
      </c>
      <c r="J40" s="196">
        <f t="shared" si="2"/>
        <v>13</v>
      </c>
      <c r="K40" s="196">
        <f t="shared" si="2"/>
        <v>10</v>
      </c>
      <c r="L40" s="196">
        <f t="shared" si="2"/>
        <v>12</v>
      </c>
      <c r="M40" s="197">
        <f t="shared" si="2"/>
        <v>6</v>
      </c>
      <c r="N40" s="197">
        <f t="shared" si="2"/>
        <v>15</v>
      </c>
      <c r="O40" s="197">
        <f t="shared" si="2"/>
        <v>10</v>
      </c>
    </row>
    <row r="41" spans="1:17" x14ac:dyDescent="0.25">
      <c r="D41" s="198">
        <f>SUM(D40:F40)</f>
        <v>37</v>
      </c>
      <c r="E41" s="198"/>
      <c r="F41" s="198"/>
      <c r="G41" s="187">
        <f>SUM(G40:I40)</f>
        <v>30</v>
      </c>
      <c r="H41" s="187"/>
      <c r="I41" s="187"/>
      <c r="J41" s="188">
        <f>SUM(J40:L40)</f>
        <v>35</v>
      </c>
      <c r="K41" s="188"/>
      <c r="L41" s="188"/>
      <c r="M41" s="189">
        <f>SUM(M40:O40)</f>
        <v>31</v>
      </c>
      <c r="N41" s="189"/>
      <c r="O41" s="189"/>
    </row>
  </sheetData>
  <mergeCells count="23">
    <mergeCell ref="D38:F38"/>
    <mergeCell ref="G38:I38"/>
    <mergeCell ref="J38:L38"/>
    <mergeCell ref="M38:O38"/>
    <mergeCell ref="D41:F41"/>
    <mergeCell ref="G41:I41"/>
    <mergeCell ref="J41:L41"/>
    <mergeCell ref="M41:O41"/>
    <mergeCell ref="Q1:Q2"/>
    <mergeCell ref="P1:P2"/>
    <mergeCell ref="A35:C35"/>
    <mergeCell ref="A1:C1"/>
    <mergeCell ref="A3:A4"/>
    <mergeCell ref="A5:A9"/>
    <mergeCell ref="A10:A11"/>
    <mergeCell ref="A12:A13"/>
    <mergeCell ref="A14:A19"/>
    <mergeCell ref="A20:A22"/>
    <mergeCell ref="A23:A33"/>
    <mergeCell ref="D1:F1"/>
    <mergeCell ref="G1:I1"/>
    <mergeCell ref="J1:L1"/>
    <mergeCell ref="M1:O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N76" zoomScale="85" zoomScaleNormal="85" workbookViewId="0">
      <selection activeCell="P84" sqref="P84"/>
    </sheetView>
  </sheetViews>
  <sheetFormatPr baseColWidth="10" defaultRowHeight="15" x14ac:dyDescent="0.25"/>
  <cols>
    <col min="1" max="2" width="11.42578125" style="71"/>
    <col min="3" max="3" width="14.85546875" style="71" bestFit="1" customWidth="1"/>
    <col min="4" max="5" width="16.42578125" style="71" bestFit="1" customWidth="1"/>
    <col min="6" max="6" width="20.5703125" style="71" bestFit="1" customWidth="1"/>
    <col min="7" max="7" width="10.28515625" style="71" bestFit="1" customWidth="1"/>
    <col min="8" max="8" width="14.85546875" style="71" bestFit="1" customWidth="1"/>
    <col min="9" max="9" width="9" style="71" customWidth="1"/>
    <col min="10" max="10" width="9.42578125" style="71" bestFit="1" customWidth="1"/>
    <col min="11" max="12" width="7.7109375" style="71" bestFit="1" customWidth="1"/>
    <col min="13" max="13" width="14.85546875" style="71" bestFit="1" customWidth="1"/>
    <col min="14" max="14" width="16.7109375" style="71" bestFit="1" customWidth="1"/>
    <col min="15" max="15" width="16.42578125" style="71" bestFit="1" customWidth="1"/>
    <col min="16" max="16" width="20.5703125" style="71" bestFit="1" customWidth="1"/>
    <col min="17" max="17" width="10.42578125" style="71" customWidth="1"/>
    <col min="18" max="18" width="14.85546875" style="71" bestFit="1" customWidth="1"/>
    <col min="19" max="19" width="8.7109375" style="71" bestFit="1" customWidth="1"/>
    <col min="20" max="22" width="7.7109375" style="71" bestFit="1" customWidth="1"/>
    <col min="23" max="23" width="14.85546875" style="71" bestFit="1" customWidth="1"/>
    <col min="24" max="24" width="16.7109375" style="71" bestFit="1" customWidth="1"/>
    <col min="25" max="25" width="17" style="71" bestFit="1" customWidth="1"/>
    <col min="26" max="26" width="21.5703125" style="71" bestFit="1" customWidth="1"/>
    <col min="27" max="27" width="11.5703125" style="71" customWidth="1"/>
    <col min="28" max="28" width="14.85546875" style="71" bestFit="1" customWidth="1"/>
    <col min="29" max="29" width="7.7109375" style="71" bestFit="1" customWidth="1"/>
    <col min="30" max="16384" width="11.42578125" style="71"/>
  </cols>
  <sheetData>
    <row r="1" spans="1:29" ht="17.25" customHeight="1" x14ac:dyDescent="0.25">
      <c r="A1" s="172" t="s">
        <v>142</v>
      </c>
      <c r="B1" s="172"/>
      <c r="C1" s="172"/>
      <c r="D1" s="172"/>
      <c r="E1" s="172"/>
      <c r="F1" s="172"/>
      <c r="G1" s="172"/>
      <c r="K1" s="172" t="s">
        <v>149</v>
      </c>
      <c r="L1" s="172"/>
      <c r="M1" s="172"/>
      <c r="N1" s="172"/>
      <c r="O1" s="172"/>
      <c r="P1" s="172"/>
      <c r="Q1" s="172"/>
      <c r="U1" s="172" t="s">
        <v>150</v>
      </c>
      <c r="V1" s="172"/>
      <c r="W1" s="172"/>
      <c r="X1" s="172"/>
      <c r="Y1" s="172"/>
      <c r="Z1" s="172"/>
      <c r="AA1" s="172"/>
    </row>
    <row r="2" spans="1:29" ht="17.25" customHeight="1" x14ac:dyDescent="0.25">
      <c r="A2" s="173" t="s">
        <v>90</v>
      </c>
      <c r="B2" s="174"/>
      <c r="C2" s="81" t="s">
        <v>91</v>
      </c>
      <c r="D2" s="81" t="s">
        <v>92</v>
      </c>
      <c r="E2" s="81" t="s">
        <v>93</v>
      </c>
      <c r="F2" s="81" t="s">
        <v>94</v>
      </c>
      <c r="G2" s="81" t="s">
        <v>95</v>
      </c>
      <c r="K2" s="173" t="s">
        <v>90</v>
      </c>
      <c r="L2" s="174"/>
      <c r="M2" s="81" t="s">
        <v>91</v>
      </c>
      <c r="N2" s="81" t="s">
        <v>92</v>
      </c>
      <c r="O2" s="81" t="s">
        <v>93</v>
      </c>
      <c r="P2" s="81" t="s">
        <v>94</v>
      </c>
      <c r="Q2" s="81" t="s">
        <v>95</v>
      </c>
      <c r="U2" s="173" t="s">
        <v>90</v>
      </c>
      <c r="V2" s="174"/>
      <c r="W2" s="81" t="s">
        <v>91</v>
      </c>
      <c r="X2" s="81" t="s">
        <v>92</v>
      </c>
      <c r="Y2" s="81" t="s">
        <v>93</v>
      </c>
      <c r="Z2" s="81" t="s">
        <v>94</v>
      </c>
      <c r="AA2" s="81" t="s">
        <v>95</v>
      </c>
    </row>
    <row r="3" spans="1:29" ht="17.25" customHeight="1" x14ac:dyDescent="0.25">
      <c r="A3" s="155" t="s">
        <v>76</v>
      </c>
      <c r="B3" s="156"/>
      <c r="C3" s="73" t="s">
        <v>49</v>
      </c>
      <c r="D3" s="73" t="s">
        <v>96</v>
      </c>
      <c r="E3" s="73" t="s">
        <v>57</v>
      </c>
      <c r="F3" s="73" t="s">
        <v>97</v>
      </c>
      <c r="G3" s="73">
        <v>2.0999999999999999E-3</v>
      </c>
      <c r="H3" s="72" t="s">
        <v>49</v>
      </c>
      <c r="I3" s="75">
        <f>SUM(G3:G4)</f>
        <v>2.5999999999999999E-3</v>
      </c>
      <c r="K3" s="155" t="s">
        <v>76</v>
      </c>
      <c r="L3" s="156"/>
      <c r="M3" s="73" t="s">
        <v>49</v>
      </c>
      <c r="N3" s="73" t="s">
        <v>96</v>
      </c>
      <c r="O3" s="73" t="s">
        <v>57</v>
      </c>
      <c r="P3" s="73" t="s">
        <v>97</v>
      </c>
      <c r="Q3" s="74">
        <v>3.8999999999999998E-3</v>
      </c>
      <c r="R3" s="72" t="s">
        <v>49</v>
      </c>
      <c r="S3" s="72">
        <v>3.8999999999999998E-3</v>
      </c>
      <c r="U3" s="155" t="s">
        <v>76</v>
      </c>
      <c r="V3" s="156"/>
      <c r="W3" s="73" t="s">
        <v>98</v>
      </c>
      <c r="X3" s="73"/>
      <c r="Y3" s="73"/>
      <c r="Z3" s="73" t="s">
        <v>12</v>
      </c>
      <c r="AA3" s="73">
        <v>1.8E-3</v>
      </c>
      <c r="AB3" s="74" t="s">
        <v>98</v>
      </c>
      <c r="AC3" s="72">
        <v>1.8E-3</v>
      </c>
    </row>
    <row r="4" spans="1:29" ht="17.25" customHeight="1" x14ac:dyDescent="0.25">
      <c r="A4" s="155" t="s">
        <v>76</v>
      </c>
      <c r="B4" s="156"/>
      <c r="C4" s="73" t="s">
        <v>49</v>
      </c>
      <c r="D4" s="73" t="s">
        <v>96</v>
      </c>
      <c r="E4" s="73" t="s">
        <v>60</v>
      </c>
      <c r="F4" s="73" t="s">
        <v>99</v>
      </c>
      <c r="G4" s="73">
        <v>5.0000000000000001E-4</v>
      </c>
      <c r="H4" s="72" t="s">
        <v>50</v>
      </c>
      <c r="I4" s="75">
        <f>SUM(G5:G8)</f>
        <v>1.49E-2</v>
      </c>
      <c r="K4" s="155" t="s">
        <v>76</v>
      </c>
      <c r="L4" s="156"/>
      <c r="M4" s="73" t="s">
        <v>78</v>
      </c>
      <c r="N4" s="73" t="s">
        <v>56</v>
      </c>
      <c r="O4" s="73" t="s">
        <v>72</v>
      </c>
      <c r="P4" s="73" t="s">
        <v>100</v>
      </c>
      <c r="Q4" s="74">
        <v>2.0000000000000001E-4</v>
      </c>
      <c r="R4" s="72" t="s">
        <v>78</v>
      </c>
      <c r="S4" s="72">
        <v>2.0000000000000001E-4</v>
      </c>
      <c r="U4" s="155" t="s">
        <v>76</v>
      </c>
      <c r="V4" s="156"/>
      <c r="W4" s="73" t="s">
        <v>49</v>
      </c>
      <c r="X4" s="73" t="s">
        <v>96</v>
      </c>
      <c r="Y4" s="73" t="s">
        <v>60</v>
      </c>
      <c r="Z4" s="73" t="s">
        <v>8</v>
      </c>
      <c r="AA4" s="73">
        <v>1.8E-3</v>
      </c>
      <c r="AB4" s="74" t="s">
        <v>49</v>
      </c>
      <c r="AC4" s="75">
        <f>SUM(AA4:AA5)</f>
        <v>8.3999999999999995E-3</v>
      </c>
    </row>
    <row r="5" spans="1:29" ht="17.25" customHeight="1" x14ac:dyDescent="0.25">
      <c r="A5" s="155" t="s">
        <v>76</v>
      </c>
      <c r="B5" s="156"/>
      <c r="C5" s="73" t="s">
        <v>50</v>
      </c>
      <c r="D5" s="73" t="s">
        <v>44</v>
      </c>
      <c r="E5" s="73" t="s">
        <v>58</v>
      </c>
      <c r="F5" s="73" t="s">
        <v>101</v>
      </c>
      <c r="G5" s="73">
        <v>8.3000000000000001E-3</v>
      </c>
      <c r="H5" s="72" t="s">
        <v>48</v>
      </c>
      <c r="I5" s="75">
        <f>SUM(G9:G10)</f>
        <v>2.5999999999999999E-3</v>
      </c>
      <c r="K5" s="155" t="s">
        <v>76</v>
      </c>
      <c r="L5" s="156"/>
      <c r="M5" s="76" t="s">
        <v>53</v>
      </c>
      <c r="N5" s="73" t="s">
        <v>54</v>
      </c>
      <c r="O5" s="73" t="s">
        <v>64</v>
      </c>
      <c r="P5" s="73" t="s">
        <v>102</v>
      </c>
      <c r="Q5" s="74">
        <v>4.0000000000000002E-4</v>
      </c>
      <c r="R5" s="50" t="s">
        <v>53</v>
      </c>
      <c r="S5" s="72">
        <v>4.0000000000000002E-4</v>
      </c>
      <c r="U5" s="155" t="s">
        <v>75</v>
      </c>
      <c r="V5" s="156"/>
      <c r="W5" s="73" t="s">
        <v>49</v>
      </c>
      <c r="X5" s="73" t="s">
        <v>96</v>
      </c>
      <c r="Y5" s="73" t="s">
        <v>57</v>
      </c>
      <c r="Z5" s="73" t="s">
        <v>5</v>
      </c>
      <c r="AA5" s="73">
        <v>6.6E-3</v>
      </c>
      <c r="AB5" s="74" t="s">
        <v>50</v>
      </c>
      <c r="AC5" s="75">
        <f>SUM(AA6:AA7)</f>
        <v>7.1999999999999998E-3</v>
      </c>
    </row>
    <row r="6" spans="1:29" ht="17.25" customHeight="1" x14ac:dyDescent="0.25">
      <c r="A6" s="155" t="s">
        <v>76</v>
      </c>
      <c r="B6" s="156"/>
      <c r="C6" s="73" t="s">
        <v>50</v>
      </c>
      <c r="D6" s="73" t="s">
        <v>44</v>
      </c>
      <c r="E6" s="73" t="s">
        <v>86</v>
      </c>
      <c r="F6" s="73" t="s">
        <v>103</v>
      </c>
      <c r="G6" s="73">
        <v>4.1999999999999997E-3</v>
      </c>
      <c r="H6" s="72" t="s">
        <v>51</v>
      </c>
      <c r="I6" s="75">
        <f>SUM(G12:G17)</f>
        <v>5.5999999999999999E-3</v>
      </c>
      <c r="K6" s="155" t="s">
        <v>77</v>
      </c>
      <c r="L6" s="156"/>
      <c r="M6" s="73" t="s">
        <v>50</v>
      </c>
      <c r="N6" s="73" t="s">
        <v>44</v>
      </c>
      <c r="O6" s="73" t="s">
        <v>58</v>
      </c>
      <c r="P6" s="73" t="s">
        <v>101</v>
      </c>
      <c r="Q6" s="74">
        <v>1.2200000000000001E-2</v>
      </c>
      <c r="R6" s="72" t="s">
        <v>50</v>
      </c>
      <c r="S6" s="75">
        <f>SUM(Q6:Q8)</f>
        <v>1.4999999999999999E-2</v>
      </c>
      <c r="U6" s="155" t="s">
        <v>75</v>
      </c>
      <c r="V6" s="156"/>
      <c r="W6" s="73" t="s">
        <v>50</v>
      </c>
      <c r="X6" s="73" t="s">
        <v>44</v>
      </c>
      <c r="Y6" s="73" t="s">
        <v>58</v>
      </c>
      <c r="Z6" s="73" t="s">
        <v>6</v>
      </c>
      <c r="AA6" s="73">
        <v>4.1999999999999997E-3</v>
      </c>
      <c r="AB6" s="74" t="s">
        <v>48</v>
      </c>
      <c r="AC6" s="75">
        <f>SUM(AA8:AA10)</f>
        <v>0.03</v>
      </c>
    </row>
    <row r="7" spans="1:29" ht="17.25" customHeight="1" x14ac:dyDescent="0.25">
      <c r="A7" s="155" t="s">
        <v>77</v>
      </c>
      <c r="B7" s="156"/>
      <c r="C7" s="73" t="s">
        <v>50</v>
      </c>
      <c r="D7" s="73" t="s">
        <v>44</v>
      </c>
      <c r="E7" s="73" t="s">
        <v>127</v>
      </c>
      <c r="F7" s="73" t="s">
        <v>104</v>
      </c>
      <c r="G7" s="73">
        <v>1.6999999999999999E-3</v>
      </c>
      <c r="K7" s="155" t="s">
        <v>77</v>
      </c>
      <c r="L7" s="156"/>
      <c r="M7" s="73" t="s">
        <v>50</v>
      </c>
      <c r="N7" s="73" t="s">
        <v>44</v>
      </c>
      <c r="O7" s="73" t="s">
        <v>59</v>
      </c>
      <c r="P7" s="73" t="s">
        <v>105</v>
      </c>
      <c r="Q7" s="74">
        <v>2.3999999999999998E-3</v>
      </c>
      <c r="R7" s="72" t="s">
        <v>48</v>
      </c>
      <c r="S7" s="75">
        <f>SUM(Q9:Q10)</f>
        <v>5.0099999999999999E-2</v>
      </c>
      <c r="U7" s="155" t="s">
        <v>75</v>
      </c>
      <c r="V7" s="156"/>
      <c r="W7" s="73" t="s">
        <v>50</v>
      </c>
      <c r="X7" s="73" t="s">
        <v>44</v>
      </c>
      <c r="Y7" s="73" t="s">
        <v>59</v>
      </c>
      <c r="Z7" s="73" t="s">
        <v>7</v>
      </c>
      <c r="AA7" s="73">
        <v>3.0000000000000001E-3</v>
      </c>
      <c r="AB7" s="74" t="s">
        <v>47</v>
      </c>
      <c r="AC7" s="75">
        <f>SUM(AA11)</f>
        <v>5.9999999999999995E-4</v>
      </c>
    </row>
    <row r="8" spans="1:29" ht="17.25" customHeight="1" x14ac:dyDescent="0.25">
      <c r="A8" s="155" t="s">
        <v>77</v>
      </c>
      <c r="B8" s="156"/>
      <c r="C8" s="73" t="s">
        <v>50</v>
      </c>
      <c r="D8" s="73" t="s">
        <v>44</v>
      </c>
      <c r="E8" s="73" t="s">
        <v>59</v>
      </c>
      <c r="F8" s="73" t="s">
        <v>105</v>
      </c>
      <c r="G8" s="73">
        <v>6.9999999999999999E-4</v>
      </c>
      <c r="K8" s="155" t="s">
        <v>75</v>
      </c>
      <c r="L8" s="156"/>
      <c r="M8" s="73" t="s">
        <v>50</v>
      </c>
      <c r="N8" s="73" t="s">
        <v>44</v>
      </c>
      <c r="O8" s="73" t="s">
        <v>70</v>
      </c>
      <c r="P8" s="73" t="s">
        <v>106</v>
      </c>
      <c r="Q8" s="74">
        <v>4.0000000000000002E-4</v>
      </c>
      <c r="R8" s="72" t="s">
        <v>51</v>
      </c>
      <c r="S8" s="75">
        <f>SUM(Q11:Q15)</f>
        <v>8.3000000000000001E-3</v>
      </c>
      <c r="U8" s="155" t="s">
        <v>75</v>
      </c>
      <c r="V8" s="156"/>
      <c r="W8" s="73" t="s">
        <v>48</v>
      </c>
      <c r="X8" s="73" t="s">
        <v>127</v>
      </c>
      <c r="Y8" s="73" t="s">
        <v>127</v>
      </c>
      <c r="Z8" s="73" t="s">
        <v>107</v>
      </c>
      <c r="AA8" s="73">
        <v>1.4999999999999999E-2</v>
      </c>
    </row>
    <row r="9" spans="1:29" ht="17.25" customHeight="1" x14ac:dyDescent="0.25">
      <c r="A9" s="155" t="s">
        <v>77</v>
      </c>
      <c r="B9" s="156"/>
      <c r="C9" s="73" t="s">
        <v>48</v>
      </c>
      <c r="D9" s="73" t="s">
        <v>127</v>
      </c>
      <c r="E9" s="73" t="s">
        <v>127</v>
      </c>
      <c r="F9" s="73" t="s">
        <v>107</v>
      </c>
      <c r="G9" s="73">
        <v>6.9999999999999999E-4</v>
      </c>
      <c r="K9" s="155" t="s">
        <v>75</v>
      </c>
      <c r="L9" s="156"/>
      <c r="M9" s="73" t="s">
        <v>48</v>
      </c>
      <c r="N9" s="73" t="s">
        <v>127</v>
      </c>
      <c r="O9" s="73" t="s">
        <v>127</v>
      </c>
      <c r="P9" s="73" t="s">
        <v>107</v>
      </c>
      <c r="Q9" s="74">
        <v>4.6899999999999997E-2</v>
      </c>
      <c r="R9" s="72" t="s">
        <v>47</v>
      </c>
      <c r="S9" s="72">
        <v>5.9999999999999995E-4</v>
      </c>
      <c r="U9" s="155" t="s">
        <v>75</v>
      </c>
      <c r="V9" s="156"/>
      <c r="W9" s="73" t="s">
        <v>48</v>
      </c>
      <c r="X9" s="73" t="s">
        <v>45</v>
      </c>
      <c r="Y9" s="73" t="s">
        <v>127</v>
      </c>
      <c r="Z9" s="73" t="s">
        <v>9</v>
      </c>
      <c r="AA9" s="73">
        <v>1.26E-2</v>
      </c>
    </row>
    <row r="10" spans="1:29" ht="17.25" customHeight="1" x14ac:dyDescent="0.25">
      <c r="A10" s="155" t="s">
        <v>75</v>
      </c>
      <c r="B10" s="156"/>
      <c r="C10" s="73" t="s">
        <v>48</v>
      </c>
      <c r="D10" s="73" t="s">
        <v>45</v>
      </c>
      <c r="E10" s="73" t="s">
        <v>127</v>
      </c>
      <c r="F10" s="73" t="s">
        <v>9</v>
      </c>
      <c r="G10" s="73">
        <v>1.9E-3</v>
      </c>
      <c r="K10" s="155" t="s">
        <v>75</v>
      </c>
      <c r="L10" s="156"/>
      <c r="M10" s="73" t="s">
        <v>48</v>
      </c>
      <c r="N10" s="73" t="s">
        <v>45</v>
      </c>
      <c r="O10" s="73" t="s">
        <v>127</v>
      </c>
      <c r="P10" s="73" t="s">
        <v>9</v>
      </c>
      <c r="Q10" s="73">
        <v>3.2000000000000002E-3</v>
      </c>
      <c r="U10" s="155" t="s">
        <v>75</v>
      </c>
      <c r="V10" s="156"/>
      <c r="W10" s="73" t="s">
        <v>48</v>
      </c>
      <c r="X10" s="73" t="s">
        <v>46</v>
      </c>
      <c r="Y10" s="73" t="s">
        <v>127</v>
      </c>
      <c r="Z10" s="73" t="s">
        <v>10</v>
      </c>
      <c r="AA10" s="73">
        <v>2.3999999999999998E-3</v>
      </c>
    </row>
    <row r="11" spans="1:29" ht="17.25" customHeight="1" x14ac:dyDescent="0.25">
      <c r="A11" s="155" t="s">
        <v>75</v>
      </c>
      <c r="B11" s="156"/>
      <c r="C11" s="73" t="s">
        <v>48</v>
      </c>
      <c r="D11" s="73" t="s">
        <v>46</v>
      </c>
      <c r="E11" s="73" t="s">
        <v>127</v>
      </c>
      <c r="F11" s="73" t="s">
        <v>10</v>
      </c>
      <c r="G11" s="73">
        <v>1.4E-3</v>
      </c>
      <c r="K11" s="155" t="s">
        <v>77</v>
      </c>
      <c r="L11" s="156"/>
      <c r="M11" s="73" t="s">
        <v>51</v>
      </c>
      <c r="N11" s="73" t="s">
        <v>52</v>
      </c>
      <c r="O11" s="73" t="s">
        <v>66</v>
      </c>
      <c r="P11" s="73" t="s">
        <v>108</v>
      </c>
      <c r="Q11" s="73">
        <v>4.8999999999999998E-3</v>
      </c>
      <c r="U11" s="157" t="s">
        <v>77</v>
      </c>
      <c r="V11" s="158"/>
      <c r="W11" s="77" t="s">
        <v>47</v>
      </c>
      <c r="X11" s="73" t="s">
        <v>127</v>
      </c>
      <c r="Y11" s="73" t="s">
        <v>127</v>
      </c>
      <c r="Z11" s="77" t="s">
        <v>13</v>
      </c>
      <c r="AA11" s="77">
        <v>5.9999999999999995E-4</v>
      </c>
    </row>
    <row r="12" spans="1:29" ht="17.25" customHeight="1" x14ac:dyDescent="0.25">
      <c r="A12" s="155" t="s">
        <v>75</v>
      </c>
      <c r="B12" s="156"/>
      <c r="C12" s="73" t="s">
        <v>51</v>
      </c>
      <c r="D12" s="73" t="s">
        <v>52</v>
      </c>
      <c r="E12" s="73" t="s">
        <v>85</v>
      </c>
      <c r="F12" s="73" t="s">
        <v>109</v>
      </c>
      <c r="G12" s="73">
        <v>5.0000000000000001E-4</v>
      </c>
      <c r="K12" s="155" t="s">
        <v>77</v>
      </c>
      <c r="L12" s="156"/>
      <c r="M12" s="73" t="s">
        <v>51</v>
      </c>
      <c r="N12" s="73" t="s">
        <v>52</v>
      </c>
      <c r="O12" s="73" t="s">
        <v>61</v>
      </c>
      <c r="P12" s="73" t="s">
        <v>110</v>
      </c>
      <c r="Q12" s="73">
        <v>4.0000000000000002E-4</v>
      </c>
      <c r="U12" s="175" t="s">
        <v>87</v>
      </c>
      <c r="V12" s="176"/>
      <c r="W12" s="176"/>
      <c r="X12" s="176"/>
      <c r="Y12" s="176"/>
      <c r="Z12" s="177"/>
      <c r="AA12" s="75">
        <f>SUM(AA3:AA11)</f>
        <v>4.8000000000000001E-2</v>
      </c>
    </row>
    <row r="13" spans="1:29" ht="17.25" customHeight="1" x14ac:dyDescent="0.25">
      <c r="A13" s="155" t="s">
        <v>77</v>
      </c>
      <c r="B13" s="156"/>
      <c r="C13" s="73" t="s">
        <v>51</v>
      </c>
      <c r="D13" s="73" t="s">
        <v>52</v>
      </c>
      <c r="E13" s="73" t="s">
        <v>61</v>
      </c>
      <c r="F13" s="73" t="s">
        <v>110</v>
      </c>
      <c r="G13" s="73">
        <v>8.9999999999999998E-4</v>
      </c>
      <c r="K13" s="155" t="s">
        <v>76</v>
      </c>
      <c r="L13" s="156"/>
      <c r="M13" s="73" t="s">
        <v>51</v>
      </c>
      <c r="N13" s="73" t="s">
        <v>52</v>
      </c>
      <c r="O13" s="73" t="s">
        <v>71</v>
      </c>
      <c r="P13" s="73" t="s">
        <v>111</v>
      </c>
      <c r="Q13" s="73">
        <v>4.0000000000000002E-4</v>
      </c>
    </row>
    <row r="14" spans="1:29" ht="17.25" customHeight="1" x14ac:dyDescent="0.25">
      <c r="A14" s="155" t="s">
        <v>77</v>
      </c>
      <c r="B14" s="156"/>
      <c r="C14" s="73" t="s">
        <v>51</v>
      </c>
      <c r="D14" s="73" t="s">
        <v>52</v>
      </c>
      <c r="E14" s="73" t="s">
        <v>63</v>
      </c>
      <c r="F14" s="73" t="s">
        <v>112</v>
      </c>
      <c r="G14" s="73">
        <v>2.0000000000000001E-4</v>
      </c>
      <c r="K14" s="155" t="s">
        <v>76</v>
      </c>
      <c r="L14" s="156"/>
      <c r="M14" s="73" t="s">
        <v>51</v>
      </c>
      <c r="N14" s="73" t="s">
        <v>52</v>
      </c>
      <c r="O14" s="73" t="s">
        <v>69</v>
      </c>
      <c r="P14" s="73" t="s">
        <v>113</v>
      </c>
      <c r="Q14" s="73">
        <v>1.5E-3</v>
      </c>
    </row>
    <row r="15" spans="1:29" ht="17.25" customHeight="1" x14ac:dyDescent="0.25">
      <c r="A15" s="155" t="s">
        <v>75</v>
      </c>
      <c r="B15" s="156"/>
      <c r="C15" s="73" t="s">
        <v>51</v>
      </c>
      <c r="D15" s="73" t="s">
        <v>52</v>
      </c>
      <c r="E15" s="73" t="s">
        <v>71</v>
      </c>
      <c r="F15" s="73" t="s">
        <v>111</v>
      </c>
      <c r="G15" s="73">
        <v>2.0000000000000001E-4</v>
      </c>
      <c r="K15" s="155" t="s">
        <v>77</v>
      </c>
      <c r="L15" s="156"/>
      <c r="M15" s="73" t="s">
        <v>51</v>
      </c>
      <c r="N15" s="73" t="s">
        <v>52</v>
      </c>
      <c r="O15" s="73" t="s">
        <v>61</v>
      </c>
      <c r="P15" s="73" t="s">
        <v>114</v>
      </c>
      <c r="Q15" s="73">
        <v>1.1000000000000001E-3</v>
      </c>
    </row>
    <row r="16" spans="1:29" ht="17.25" customHeight="1" x14ac:dyDescent="0.25">
      <c r="A16" s="155" t="s">
        <v>77</v>
      </c>
      <c r="B16" s="156"/>
      <c r="C16" s="73" t="s">
        <v>51</v>
      </c>
      <c r="D16" s="73" t="s">
        <v>52</v>
      </c>
      <c r="E16" s="73" t="s">
        <v>69</v>
      </c>
      <c r="F16" s="73" t="s">
        <v>113</v>
      </c>
      <c r="G16" s="73">
        <v>5.0000000000000001E-4</v>
      </c>
      <c r="K16" s="157" t="s">
        <v>75</v>
      </c>
      <c r="L16" s="158"/>
      <c r="M16" s="77" t="s">
        <v>47</v>
      </c>
      <c r="N16" s="77"/>
      <c r="O16" s="77"/>
      <c r="P16" s="77" t="s">
        <v>13</v>
      </c>
      <c r="Q16" s="77">
        <v>5.9999999999999995E-4</v>
      </c>
    </row>
    <row r="17" spans="1:29" ht="17.25" customHeight="1" x14ac:dyDescent="0.25">
      <c r="A17" s="157" t="s">
        <v>75</v>
      </c>
      <c r="B17" s="158"/>
      <c r="C17" s="77" t="s">
        <v>51</v>
      </c>
      <c r="D17" s="77" t="s">
        <v>52</v>
      </c>
      <c r="E17" s="77" t="s">
        <v>61</v>
      </c>
      <c r="F17" s="77" t="s">
        <v>114</v>
      </c>
      <c r="G17" s="77">
        <v>3.3E-3</v>
      </c>
      <c r="K17" s="175" t="s">
        <v>87</v>
      </c>
      <c r="L17" s="176"/>
      <c r="M17" s="176"/>
      <c r="N17" s="176"/>
      <c r="O17" s="176"/>
      <c r="P17" s="177"/>
      <c r="Q17" s="78">
        <f>SUM(Q3:Q16)</f>
        <v>7.85E-2</v>
      </c>
    </row>
    <row r="18" spans="1:29" ht="17.25" customHeight="1" x14ac:dyDescent="0.25">
      <c r="A18" s="167" t="s">
        <v>87</v>
      </c>
      <c r="B18" s="167"/>
      <c r="C18" s="167"/>
      <c r="D18" s="167"/>
      <c r="E18" s="167"/>
      <c r="F18" s="167"/>
      <c r="G18" s="78">
        <f>SUM(G3:G17)</f>
        <v>2.7099999999999996E-2</v>
      </c>
    </row>
    <row r="19" spans="1:29" ht="17.25" customHeight="1" x14ac:dyDescent="0.25"/>
    <row r="20" spans="1:29" ht="17.25" customHeight="1" x14ac:dyDescent="0.25"/>
    <row r="21" spans="1:29" ht="17.25" customHeight="1" x14ac:dyDescent="0.25"/>
    <row r="22" spans="1:29" ht="17.25" customHeight="1" x14ac:dyDescent="0.25">
      <c r="A22" s="168" t="s">
        <v>143</v>
      </c>
      <c r="B22" s="168"/>
      <c r="C22" s="168"/>
      <c r="D22" s="168"/>
      <c r="E22" s="168"/>
      <c r="F22" s="168"/>
      <c r="G22" s="168"/>
      <c r="K22" s="168" t="s">
        <v>148</v>
      </c>
      <c r="L22" s="169"/>
      <c r="M22" s="169"/>
      <c r="N22" s="169"/>
      <c r="O22" s="169"/>
      <c r="P22" s="169"/>
      <c r="Q22" s="169"/>
      <c r="U22" s="168" t="s">
        <v>151</v>
      </c>
      <c r="V22" s="168"/>
      <c r="W22" s="168"/>
      <c r="X22" s="168"/>
      <c r="Y22" s="168"/>
      <c r="Z22" s="168"/>
      <c r="AA22" s="168"/>
    </row>
    <row r="23" spans="1:29" ht="17.25" customHeight="1" x14ac:dyDescent="0.25">
      <c r="A23" s="170" t="s">
        <v>90</v>
      </c>
      <c r="B23" s="171"/>
      <c r="C23" s="82" t="s">
        <v>91</v>
      </c>
      <c r="D23" s="82" t="s">
        <v>92</v>
      </c>
      <c r="E23" s="82" t="s">
        <v>93</v>
      </c>
      <c r="F23" s="82" t="s">
        <v>94</v>
      </c>
      <c r="G23" s="82" t="s">
        <v>95</v>
      </c>
      <c r="K23" s="170" t="s">
        <v>90</v>
      </c>
      <c r="L23" s="171"/>
      <c r="M23" s="82" t="s">
        <v>91</v>
      </c>
      <c r="N23" s="82" t="s">
        <v>92</v>
      </c>
      <c r="O23" s="82" t="s">
        <v>93</v>
      </c>
      <c r="P23" s="82" t="s">
        <v>94</v>
      </c>
      <c r="Q23" s="82" t="s">
        <v>95</v>
      </c>
      <c r="U23" s="170" t="s">
        <v>90</v>
      </c>
      <c r="V23" s="171"/>
      <c r="W23" s="82" t="s">
        <v>91</v>
      </c>
      <c r="X23" s="82" t="s">
        <v>92</v>
      </c>
      <c r="Y23" s="82" t="s">
        <v>93</v>
      </c>
      <c r="Z23" s="82" t="s">
        <v>94</v>
      </c>
      <c r="AA23" s="82" t="s">
        <v>95</v>
      </c>
    </row>
    <row r="24" spans="1:29" ht="17.25" customHeight="1" x14ac:dyDescent="0.25">
      <c r="A24" s="155" t="s">
        <v>76</v>
      </c>
      <c r="B24" s="156"/>
      <c r="C24" s="73" t="s">
        <v>49</v>
      </c>
      <c r="D24" s="73" t="s">
        <v>96</v>
      </c>
      <c r="E24" s="73" t="s">
        <v>62</v>
      </c>
      <c r="F24" s="73" t="s">
        <v>115</v>
      </c>
      <c r="G24" s="96">
        <v>8.0000000000000004E-4</v>
      </c>
      <c r="H24" s="98" t="s">
        <v>49</v>
      </c>
      <c r="I24" s="75">
        <f>SUM(G24:G25)</f>
        <v>2.4000000000000002E-3</v>
      </c>
      <c r="K24" s="155" t="s">
        <v>76</v>
      </c>
      <c r="L24" s="156"/>
      <c r="M24" s="73" t="s">
        <v>49</v>
      </c>
      <c r="N24" s="73" t="s">
        <v>96</v>
      </c>
      <c r="O24" s="73" t="s">
        <v>62</v>
      </c>
      <c r="P24" s="73" t="s">
        <v>115</v>
      </c>
      <c r="Q24" s="73">
        <v>2.3E-3</v>
      </c>
      <c r="R24" s="74" t="s">
        <v>49</v>
      </c>
      <c r="S24" s="75">
        <f>SUM(Q24:Q25)</f>
        <v>4.5999999999999999E-3</v>
      </c>
      <c r="U24" s="155" t="s">
        <v>75</v>
      </c>
      <c r="V24" s="156"/>
      <c r="W24" s="73" t="s">
        <v>98</v>
      </c>
      <c r="X24" s="73" t="s">
        <v>127</v>
      </c>
      <c r="Y24" s="73" t="s">
        <v>127</v>
      </c>
      <c r="Z24" s="73" t="s">
        <v>12</v>
      </c>
      <c r="AA24" s="73">
        <v>5.9999999999999995E-4</v>
      </c>
      <c r="AB24" s="74" t="s">
        <v>98</v>
      </c>
      <c r="AC24" s="75">
        <f>SUM(AA24)</f>
        <v>5.9999999999999995E-4</v>
      </c>
    </row>
    <row r="25" spans="1:29" ht="17.25" customHeight="1" x14ac:dyDescent="0.25">
      <c r="A25" s="155" t="s">
        <v>76</v>
      </c>
      <c r="B25" s="156"/>
      <c r="C25" s="73" t="s">
        <v>49</v>
      </c>
      <c r="D25" s="73" t="s">
        <v>96</v>
      </c>
      <c r="E25" s="73" t="s">
        <v>57</v>
      </c>
      <c r="F25" s="73" t="s">
        <v>97</v>
      </c>
      <c r="G25" s="96">
        <v>1.6000000000000001E-3</v>
      </c>
      <c r="H25" s="98" t="s">
        <v>53</v>
      </c>
      <c r="I25" s="75">
        <f>SUM(G26)</f>
        <v>5.0000000000000001E-4</v>
      </c>
      <c r="K25" s="155" t="s">
        <v>75</v>
      </c>
      <c r="L25" s="156"/>
      <c r="M25" s="73" t="s">
        <v>49</v>
      </c>
      <c r="N25" s="73" t="s">
        <v>96</v>
      </c>
      <c r="O25" s="73" t="s">
        <v>57</v>
      </c>
      <c r="P25" s="73" t="s">
        <v>97</v>
      </c>
      <c r="Q25" s="73">
        <v>2.3E-3</v>
      </c>
      <c r="R25" s="74" t="s">
        <v>50</v>
      </c>
      <c r="S25" s="72">
        <v>2.3E-3</v>
      </c>
      <c r="U25" s="155" t="s">
        <v>76</v>
      </c>
      <c r="V25" s="156"/>
      <c r="W25" s="73" t="s">
        <v>49</v>
      </c>
      <c r="X25" s="73" t="s">
        <v>96</v>
      </c>
      <c r="Y25" s="73" t="s">
        <v>62</v>
      </c>
      <c r="Z25" s="73" t="s">
        <v>115</v>
      </c>
      <c r="AA25" s="73">
        <v>5.9999999999999995E-4</v>
      </c>
      <c r="AB25" s="74" t="s">
        <v>49</v>
      </c>
      <c r="AC25" s="75">
        <f>SUM(AA25:AA27)</f>
        <v>6.1999999999999998E-3</v>
      </c>
    </row>
    <row r="26" spans="1:29" ht="17.25" customHeight="1" x14ac:dyDescent="0.25">
      <c r="A26" s="155" t="s">
        <v>76</v>
      </c>
      <c r="B26" s="156"/>
      <c r="C26" s="73" t="s">
        <v>53</v>
      </c>
      <c r="D26" s="73" t="s">
        <v>54</v>
      </c>
      <c r="E26" s="73" t="s">
        <v>64</v>
      </c>
      <c r="F26" s="73" t="s">
        <v>116</v>
      </c>
      <c r="G26" s="96">
        <v>5.0000000000000001E-4</v>
      </c>
      <c r="H26" s="98" t="s">
        <v>50</v>
      </c>
      <c r="I26" s="75">
        <f>SUM(G27:G30)</f>
        <v>0.01</v>
      </c>
      <c r="K26" s="155" t="s">
        <v>75</v>
      </c>
      <c r="L26" s="156"/>
      <c r="M26" s="73" t="s">
        <v>50</v>
      </c>
      <c r="N26" s="73" t="s">
        <v>44</v>
      </c>
      <c r="O26" s="73" t="s">
        <v>58</v>
      </c>
      <c r="P26" s="73" t="s">
        <v>101</v>
      </c>
      <c r="Q26" s="73">
        <v>2.3E-3</v>
      </c>
      <c r="R26" s="74" t="s">
        <v>48</v>
      </c>
      <c r="S26" s="75">
        <f>SUM(Q27:Q28)</f>
        <v>5.7000000000000002E-3</v>
      </c>
      <c r="U26" s="155" t="s">
        <v>77</v>
      </c>
      <c r="V26" s="156"/>
      <c r="W26" s="73" t="s">
        <v>49</v>
      </c>
      <c r="X26" s="73" t="s">
        <v>96</v>
      </c>
      <c r="Y26" s="73" t="s">
        <v>57</v>
      </c>
      <c r="Z26" s="73" t="s">
        <v>97</v>
      </c>
      <c r="AA26" s="73">
        <v>5.9999999999999995E-4</v>
      </c>
      <c r="AB26" s="74" t="s">
        <v>53</v>
      </c>
      <c r="AC26" s="72">
        <v>5.9999999999999995E-4</v>
      </c>
    </row>
    <row r="27" spans="1:29" ht="17.25" customHeight="1" x14ac:dyDescent="0.25">
      <c r="A27" s="155" t="s">
        <v>75</v>
      </c>
      <c r="B27" s="156"/>
      <c r="C27" s="73" t="s">
        <v>50</v>
      </c>
      <c r="D27" s="73" t="s">
        <v>44</v>
      </c>
      <c r="E27" s="73" t="s">
        <v>58</v>
      </c>
      <c r="F27" s="73" t="s">
        <v>101</v>
      </c>
      <c r="G27" s="96">
        <v>3.7000000000000002E-3</v>
      </c>
      <c r="H27" s="98" t="s">
        <v>48</v>
      </c>
      <c r="I27" s="75">
        <f>SUM(G31:G33)</f>
        <v>4.9999999999999992E-3</v>
      </c>
      <c r="K27" s="155" t="s">
        <v>77</v>
      </c>
      <c r="L27" s="156"/>
      <c r="M27" s="73" t="s">
        <v>48</v>
      </c>
      <c r="N27" s="73" t="s">
        <v>46</v>
      </c>
      <c r="O27" s="73" t="s">
        <v>127</v>
      </c>
      <c r="P27" s="73" t="s">
        <v>9</v>
      </c>
      <c r="Q27" s="73">
        <v>8.0000000000000004E-4</v>
      </c>
      <c r="R27" s="74" t="s">
        <v>51</v>
      </c>
      <c r="S27" s="75">
        <f>SUM(Q29:Q33)</f>
        <v>6.0000000000000001E-3</v>
      </c>
      <c r="U27" s="155" t="s">
        <v>75</v>
      </c>
      <c r="V27" s="156"/>
      <c r="W27" s="73" t="s">
        <v>49</v>
      </c>
      <c r="X27" s="73" t="s">
        <v>96</v>
      </c>
      <c r="Y27" s="73" t="s">
        <v>57</v>
      </c>
      <c r="Z27" s="73" t="s">
        <v>117</v>
      </c>
      <c r="AA27" s="73">
        <v>5.0000000000000001E-3</v>
      </c>
      <c r="AB27" s="74" t="s">
        <v>50</v>
      </c>
      <c r="AC27" s="72">
        <v>2.5000000000000001E-3</v>
      </c>
    </row>
    <row r="28" spans="1:29" ht="17.25" customHeight="1" x14ac:dyDescent="0.25">
      <c r="A28" s="155" t="s">
        <v>76</v>
      </c>
      <c r="B28" s="156"/>
      <c r="C28" s="73" t="s">
        <v>50</v>
      </c>
      <c r="D28" s="73" t="s">
        <v>44</v>
      </c>
      <c r="E28" s="73" t="s">
        <v>86</v>
      </c>
      <c r="F28" s="73" t="s">
        <v>103</v>
      </c>
      <c r="G28" s="96">
        <v>2.0999999999999999E-3</v>
      </c>
      <c r="H28" s="98" t="s">
        <v>51</v>
      </c>
      <c r="I28" s="75">
        <f>SUM(G34:G35)</f>
        <v>2.0999999999999999E-3</v>
      </c>
      <c r="K28" s="155" t="s">
        <v>75</v>
      </c>
      <c r="L28" s="156"/>
      <c r="M28" s="73" t="s">
        <v>48</v>
      </c>
      <c r="N28" s="73" t="s">
        <v>127</v>
      </c>
      <c r="O28" s="73" t="s">
        <v>127</v>
      </c>
      <c r="P28" s="73" t="s">
        <v>107</v>
      </c>
      <c r="Q28" s="73">
        <v>4.8999999999999998E-3</v>
      </c>
      <c r="U28" s="155" t="s">
        <v>75</v>
      </c>
      <c r="V28" s="156"/>
      <c r="W28" s="73" t="s">
        <v>53</v>
      </c>
      <c r="X28" s="73" t="s">
        <v>54</v>
      </c>
      <c r="Y28" s="73" t="s">
        <v>64</v>
      </c>
      <c r="Z28" s="73" t="s">
        <v>102</v>
      </c>
      <c r="AA28" s="73">
        <v>5.9999999999999995E-4</v>
      </c>
      <c r="AB28" s="74" t="s">
        <v>48</v>
      </c>
      <c r="AC28" s="75">
        <f>SUM(AA30:AA32)</f>
        <v>8.6999999999999994E-3</v>
      </c>
    </row>
    <row r="29" spans="1:29" ht="17.25" customHeight="1" x14ac:dyDescent="0.25">
      <c r="A29" s="155" t="s">
        <v>75</v>
      </c>
      <c r="B29" s="156"/>
      <c r="C29" s="73" t="s">
        <v>50</v>
      </c>
      <c r="D29" s="73" t="s">
        <v>44</v>
      </c>
      <c r="E29" s="73" t="s">
        <v>127</v>
      </c>
      <c r="F29" s="73" t="s">
        <v>104</v>
      </c>
      <c r="G29" s="73">
        <v>8.0000000000000004E-4</v>
      </c>
      <c r="K29" s="155" t="s">
        <v>75</v>
      </c>
      <c r="L29" s="156"/>
      <c r="M29" s="73" t="s">
        <v>51</v>
      </c>
      <c r="N29" s="73" t="s">
        <v>52</v>
      </c>
      <c r="O29" s="73" t="s">
        <v>61</v>
      </c>
      <c r="P29" s="73" t="s">
        <v>110</v>
      </c>
      <c r="Q29" s="73">
        <v>8.0000000000000004E-4</v>
      </c>
      <c r="U29" s="155" t="s">
        <v>75</v>
      </c>
      <c r="V29" s="156"/>
      <c r="W29" s="73" t="s">
        <v>50</v>
      </c>
      <c r="X29" s="73" t="s">
        <v>44</v>
      </c>
      <c r="Y29" s="73" t="s">
        <v>59</v>
      </c>
      <c r="Z29" s="73" t="s">
        <v>105</v>
      </c>
      <c r="AA29" s="73">
        <v>2.5000000000000001E-3</v>
      </c>
      <c r="AB29" s="74" t="s">
        <v>51</v>
      </c>
      <c r="AC29" s="75">
        <f>SUM(AA33:AA36)</f>
        <v>2.9999999999999996E-3</v>
      </c>
    </row>
    <row r="30" spans="1:29" ht="17.25" customHeight="1" x14ac:dyDescent="0.25">
      <c r="A30" s="155" t="s">
        <v>75</v>
      </c>
      <c r="B30" s="156"/>
      <c r="C30" s="73" t="s">
        <v>50</v>
      </c>
      <c r="D30" s="73" t="s">
        <v>44</v>
      </c>
      <c r="E30" s="73" t="s">
        <v>59</v>
      </c>
      <c r="F30" s="73" t="s">
        <v>105</v>
      </c>
      <c r="G30" s="73">
        <v>3.3999999999999998E-3</v>
      </c>
      <c r="K30" s="155" t="s">
        <v>77</v>
      </c>
      <c r="L30" s="156"/>
      <c r="M30" s="73" t="s">
        <v>51</v>
      </c>
      <c r="N30" s="73" t="s">
        <v>52</v>
      </c>
      <c r="O30" s="73" t="s">
        <v>69</v>
      </c>
      <c r="P30" s="73" t="s">
        <v>118</v>
      </c>
      <c r="Q30" s="73">
        <v>5.9999999999999995E-4</v>
      </c>
      <c r="U30" s="155" t="s">
        <v>77</v>
      </c>
      <c r="V30" s="156"/>
      <c r="W30" s="73" t="s">
        <v>48</v>
      </c>
      <c r="X30" s="73" t="s">
        <v>127</v>
      </c>
      <c r="Y30" s="73" t="s">
        <v>127</v>
      </c>
      <c r="Z30" s="73" t="s">
        <v>107</v>
      </c>
      <c r="AA30" s="73">
        <v>2.5000000000000001E-3</v>
      </c>
    </row>
    <row r="31" spans="1:29" ht="17.25" customHeight="1" x14ac:dyDescent="0.25">
      <c r="A31" s="155" t="s">
        <v>75</v>
      </c>
      <c r="B31" s="156"/>
      <c r="C31" s="73" t="s">
        <v>48</v>
      </c>
      <c r="D31" s="73" t="s">
        <v>45</v>
      </c>
      <c r="E31" s="73" t="s">
        <v>127</v>
      </c>
      <c r="F31" s="73" t="s">
        <v>9</v>
      </c>
      <c r="G31" s="73">
        <v>2.0999999999999999E-3</v>
      </c>
      <c r="K31" s="155" t="s">
        <v>77</v>
      </c>
      <c r="L31" s="156"/>
      <c r="M31" s="73" t="s">
        <v>51</v>
      </c>
      <c r="N31" s="73" t="s">
        <v>55</v>
      </c>
      <c r="O31" s="73" t="s">
        <v>65</v>
      </c>
      <c r="P31" s="73" t="s">
        <v>119</v>
      </c>
      <c r="Q31" s="73">
        <v>8.0000000000000004E-4</v>
      </c>
      <c r="U31" s="155" t="s">
        <v>77</v>
      </c>
      <c r="V31" s="156"/>
      <c r="W31" s="73" t="s">
        <v>48</v>
      </c>
      <c r="X31" s="73" t="s">
        <v>45</v>
      </c>
      <c r="Y31" s="73" t="s">
        <v>127</v>
      </c>
      <c r="Z31" s="73" t="s">
        <v>9</v>
      </c>
      <c r="AA31" s="73">
        <v>2.5000000000000001E-3</v>
      </c>
    </row>
    <row r="32" spans="1:29" ht="17.25" customHeight="1" x14ac:dyDescent="0.25">
      <c r="A32" s="155" t="s">
        <v>77</v>
      </c>
      <c r="B32" s="156"/>
      <c r="C32" s="73" t="s">
        <v>48</v>
      </c>
      <c r="D32" s="73" t="s">
        <v>127</v>
      </c>
      <c r="E32" s="73" t="s">
        <v>127</v>
      </c>
      <c r="F32" s="73" t="s">
        <v>107</v>
      </c>
      <c r="G32" s="73">
        <v>2.3999999999999998E-3</v>
      </c>
      <c r="K32" s="155" t="s">
        <v>77</v>
      </c>
      <c r="L32" s="156"/>
      <c r="M32" s="73" t="s">
        <v>51</v>
      </c>
      <c r="N32" s="73" t="s">
        <v>52</v>
      </c>
      <c r="O32" s="73" t="s">
        <v>71</v>
      </c>
      <c r="P32" s="73" t="s">
        <v>111</v>
      </c>
      <c r="Q32" s="73">
        <v>3.2000000000000002E-3</v>
      </c>
      <c r="U32" s="155" t="s">
        <v>75</v>
      </c>
      <c r="V32" s="156"/>
      <c r="W32" s="73" t="s">
        <v>48</v>
      </c>
      <c r="X32" s="73" t="s">
        <v>46</v>
      </c>
      <c r="Y32" s="73" t="s">
        <v>127</v>
      </c>
      <c r="Z32" s="73" t="s">
        <v>10</v>
      </c>
      <c r="AA32" s="73">
        <v>3.7000000000000002E-3</v>
      </c>
    </row>
    <row r="33" spans="1:29" ht="17.25" customHeight="1" x14ac:dyDescent="0.25">
      <c r="A33" s="155" t="s">
        <v>77</v>
      </c>
      <c r="B33" s="156"/>
      <c r="C33" s="73" t="s">
        <v>48</v>
      </c>
      <c r="D33" s="73" t="s">
        <v>46</v>
      </c>
      <c r="E33" s="73" t="s">
        <v>127</v>
      </c>
      <c r="F33" s="73" t="s">
        <v>10</v>
      </c>
      <c r="G33" s="73">
        <v>5.0000000000000001E-4</v>
      </c>
      <c r="K33" s="157" t="s">
        <v>77</v>
      </c>
      <c r="L33" s="158"/>
      <c r="M33" s="77" t="s">
        <v>51</v>
      </c>
      <c r="N33" s="77" t="s">
        <v>52</v>
      </c>
      <c r="O33" s="77" t="s">
        <v>61</v>
      </c>
      <c r="P33" s="77" t="s">
        <v>114</v>
      </c>
      <c r="Q33" s="77">
        <v>5.9999999999999995E-4</v>
      </c>
      <c r="U33" s="155" t="s">
        <v>76</v>
      </c>
      <c r="V33" s="156"/>
      <c r="W33" s="73" t="s">
        <v>51</v>
      </c>
      <c r="X33" s="73" t="s">
        <v>52</v>
      </c>
      <c r="Y33" s="73" t="s">
        <v>66</v>
      </c>
      <c r="Z33" s="73" t="s">
        <v>108</v>
      </c>
      <c r="AA33" s="73">
        <v>5.9999999999999995E-4</v>
      </c>
    </row>
    <row r="34" spans="1:29" ht="17.25" customHeight="1" x14ac:dyDescent="0.25">
      <c r="A34" s="155" t="s">
        <v>76</v>
      </c>
      <c r="B34" s="156"/>
      <c r="C34" s="73" t="s">
        <v>51</v>
      </c>
      <c r="D34" s="73" t="s">
        <v>52</v>
      </c>
      <c r="E34" s="73" t="s">
        <v>71</v>
      </c>
      <c r="F34" s="73" t="s">
        <v>111</v>
      </c>
      <c r="G34" s="73">
        <v>1.8E-3</v>
      </c>
      <c r="K34" s="167" t="s">
        <v>87</v>
      </c>
      <c r="L34" s="167"/>
      <c r="M34" s="167"/>
      <c r="N34" s="167"/>
      <c r="O34" s="167"/>
      <c r="P34" s="167"/>
      <c r="Q34" s="75">
        <f>SUM(Q24:Q33)</f>
        <v>1.8600000000000002E-2</v>
      </c>
      <c r="U34" s="155" t="s">
        <v>77</v>
      </c>
      <c r="V34" s="156"/>
      <c r="W34" s="73" t="s">
        <v>51</v>
      </c>
      <c r="X34" s="73" t="s">
        <v>52</v>
      </c>
      <c r="Y34" s="73" t="s">
        <v>63</v>
      </c>
      <c r="Z34" s="73" t="s">
        <v>120</v>
      </c>
      <c r="AA34" s="73">
        <v>5.9999999999999995E-4</v>
      </c>
    </row>
    <row r="35" spans="1:29" ht="17.25" customHeight="1" x14ac:dyDescent="0.25">
      <c r="A35" s="157" t="s">
        <v>75</v>
      </c>
      <c r="B35" s="158"/>
      <c r="C35" s="77" t="s">
        <v>51</v>
      </c>
      <c r="D35" s="77" t="s">
        <v>52</v>
      </c>
      <c r="E35" s="77" t="s">
        <v>61</v>
      </c>
      <c r="F35" s="77" t="s">
        <v>114</v>
      </c>
      <c r="G35" s="77">
        <v>2.9999999999999997E-4</v>
      </c>
      <c r="U35" s="155" t="s">
        <v>75</v>
      </c>
      <c r="V35" s="156"/>
      <c r="W35" s="73" t="s">
        <v>51</v>
      </c>
      <c r="X35" s="73" t="s">
        <v>55</v>
      </c>
      <c r="Y35" s="73" t="s">
        <v>65</v>
      </c>
      <c r="Z35" s="73" t="s">
        <v>119</v>
      </c>
      <c r="AA35" s="73">
        <v>1.1999999999999999E-3</v>
      </c>
    </row>
    <row r="36" spans="1:29" ht="17.25" customHeight="1" x14ac:dyDescent="0.25">
      <c r="A36" s="167" t="s">
        <v>87</v>
      </c>
      <c r="B36" s="167"/>
      <c r="C36" s="167"/>
      <c r="D36" s="167"/>
      <c r="E36" s="167"/>
      <c r="F36" s="167"/>
      <c r="G36" s="75">
        <f>SUM(G24:G35)</f>
        <v>0.02</v>
      </c>
      <c r="U36" s="157" t="s">
        <v>77</v>
      </c>
      <c r="V36" s="158"/>
      <c r="W36" s="77" t="s">
        <v>51</v>
      </c>
      <c r="X36" s="77" t="s">
        <v>52</v>
      </c>
      <c r="Y36" s="77" t="s">
        <v>61</v>
      </c>
      <c r="Z36" s="77" t="s">
        <v>114</v>
      </c>
      <c r="AA36" s="77">
        <v>5.9999999999999995E-4</v>
      </c>
    </row>
    <row r="37" spans="1:29" ht="17.25" customHeight="1" x14ac:dyDescent="0.25">
      <c r="U37" s="167" t="s">
        <v>87</v>
      </c>
      <c r="V37" s="167"/>
      <c r="W37" s="167"/>
      <c r="X37" s="167"/>
      <c r="Y37" s="167"/>
      <c r="Z37" s="167"/>
      <c r="AA37" s="75">
        <f>SUM(AA24:AA36)</f>
        <v>2.1600000000000001E-2</v>
      </c>
    </row>
    <row r="38" spans="1:29" ht="17.25" customHeight="1" x14ac:dyDescent="0.25"/>
    <row r="39" spans="1:29" ht="17.25" customHeight="1" x14ac:dyDescent="0.25"/>
    <row r="40" spans="1:29" ht="17.25" customHeight="1" x14ac:dyDescent="0.25">
      <c r="A40" s="166" t="s">
        <v>144</v>
      </c>
      <c r="B40" s="166"/>
      <c r="C40" s="166"/>
      <c r="D40" s="166"/>
      <c r="E40" s="166"/>
      <c r="F40" s="166"/>
      <c r="G40" s="166"/>
      <c r="K40" s="166" t="s">
        <v>147</v>
      </c>
      <c r="L40" s="166"/>
      <c r="M40" s="166"/>
      <c r="N40" s="166"/>
      <c r="O40" s="166"/>
      <c r="P40" s="166"/>
      <c r="Q40" s="166"/>
      <c r="U40" s="166" t="s">
        <v>152</v>
      </c>
      <c r="V40" s="166"/>
      <c r="W40" s="166"/>
      <c r="X40" s="166"/>
      <c r="Y40" s="166"/>
      <c r="Z40" s="166"/>
      <c r="AA40" s="166"/>
    </row>
    <row r="41" spans="1:29" ht="17.25" customHeight="1" x14ac:dyDescent="0.25">
      <c r="A41" s="164" t="s">
        <v>90</v>
      </c>
      <c r="B41" s="165"/>
      <c r="C41" s="83" t="s">
        <v>91</v>
      </c>
      <c r="D41" s="83" t="s">
        <v>92</v>
      </c>
      <c r="E41" s="83" t="s">
        <v>93</v>
      </c>
      <c r="F41" s="83" t="s">
        <v>94</v>
      </c>
      <c r="G41" s="83" t="s">
        <v>95</v>
      </c>
      <c r="K41" s="164" t="s">
        <v>90</v>
      </c>
      <c r="L41" s="165"/>
      <c r="M41" s="83" t="s">
        <v>91</v>
      </c>
      <c r="N41" s="83" t="s">
        <v>92</v>
      </c>
      <c r="O41" s="83" t="s">
        <v>93</v>
      </c>
      <c r="P41" s="83" t="s">
        <v>94</v>
      </c>
      <c r="Q41" s="83" t="s">
        <v>95</v>
      </c>
      <c r="U41" s="164" t="s">
        <v>90</v>
      </c>
      <c r="V41" s="165"/>
      <c r="W41" s="83" t="s">
        <v>91</v>
      </c>
      <c r="X41" s="83" t="s">
        <v>92</v>
      </c>
      <c r="Y41" s="83" t="s">
        <v>93</v>
      </c>
      <c r="Z41" s="83" t="s">
        <v>94</v>
      </c>
      <c r="AA41" s="83" t="s">
        <v>95</v>
      </c>
    </row>
    <row r="42" spans="1:29" ht="17.25" customHeight="1" x14ac:dyDescent="0.25">
      <c r="A42" s="155" t="s">
        <v>76</v>
      </c>
      <c r="B42" s="156"/>
      <c r="C42" s="73" t="s">
        <v>49</v>
      </c>
      <c r="D42" s="73" t="s">
        <v>96</v>
      </c>
      <c r="E42" s="73" t="s">
        <v>62</v>
      </c>
      <c r="F42" s="73" t="s">
        <v>115</v>
      </c>
      <c r="G42" s="96">
        <v>4.4000000000000003E-3</v>
      </c>
      <c r="H42" s="72" t="s">
        <v>49</v>
      </c>
      <c r="I42" s="75">
        <f>SUM(G42)</f>
        <v>4.4000000000000003E-3</v>
      </c>
      <c r="K42" s="159" t="s">
        <v>76</v>
      </c>
      <c r="L42" s="160"/>
      <c r="M42" s="93" t="s">
        <v>49</v>
      </c>
      <c r="N42" s="93" t="s">
        <v>96</v>
      </c>
      <c r="O42" s="93" t="s">
        <v>62</v>
      </c>
      <c r="P42" s="93" t="s">
        <v>115</v>
      </c>
      <c r="Q42" s="93">
        <v>4.1999999999999997E-3</v>
      </c>
      <c r="R42" s="79" t="s">
        <v>49</v>
      </c>
      <c r="S42" s="94">
        <v>8.0000000000000002E-3</v>
      </c>
      <c r="U42" s="155" t="s">
        <v>76</v>
      </c>
      <c r="V42" s="156"/>
      <c r="W42" s="73" t="s">
        <v>49</v>
      </c>
      <c r="X42" s="73" t="s">
        <v>96</v>
      </c>
      <c r="Y42" s="73" t="s">
        <v>62</v>
      </c>
      <c r="Z42" s="73" t="s">
        <v>115</v>
      </c>
      <c r="AA42" s="73">
        <v>1.6000000000000001E-3</v>
      </c>
      <c r="AB42" s="74" t="s">
        <v>49</v>
      </c>
      <c r="AC42" s="75">
        <f>SUM(AA42:AA43)</f>
        <v>3.2000000000000002E-3</v>
      </c>
    </row>
    <row r="43" spans="1:29" ht="17.25" customHeight="1" x14ac:dyDescent="0.25">
      <c r="A43" s="155" t="s">
        <v>76</v>
      </c>
      <c r="B43" s="156"/>
      <c r="C43" s="73" t="s">
        <v>50</v>
      </c>
      <c r="D43" s="73" t="s">
        <v>44</v>
      </c>
      <c r="E43" s="73" t="s">
        <v>58</v>
      </c>
      <c r="F43" s="73" t="s">
        <v>101</v>
      </c>
      <c r="G43" s="96">
        <v>1.2999999999999999E-3</v>
      </c>
      <c r="H43" s="72" t="s">
        <v>50</v>
      </c>
      <c r="I43" s="75">
        <f>SUM(G43:G45)</f>
        <v>2.6000000000000003E-3</v>
      </c>
      <c r="K43" s="159" t="s">
        <v>76</v>
      </c>
      <c r="L43" s="160"/>
      <c r="M43" s="93" t="s">
        <v>49</v>
      </c>
      <c r="N43" s="93" t="s">
        <v>96</v>
      </c>
      <c r="O43" s="93" t="s">
        <v>60</v>
      </c>
      <c r="P43" s="93" t="s">
        <v>128</v>
      </c>
      <c r="Q43" s="93">
        <v>1.5E-3</v>
      </c>
      <c r="R43" s="79" t="s">
        <v>53</v>
      </c>
      <c r="S43" s="72">
        <v>2.8E-3</v>
      </c>
      <c r="U43" s="155" t="s">
        <v>75</v>
      </c>
      <c r="V43" s="156"/>
      <c r="W43" s="73" t="s">
        <v>49</v>
      </c>
      <c r="X43" s="73" t="s">
        <v>96</v>
      </c>
      <c r="Y43" s="73" t="s">
        <v>57</v>
      </c>
      <c r="Z43" s="73" t="s">
        <v>117</v>
      </c>
      <c r="AA43" s="73">
        <v>1.6000000000000001E-3</v>
      </c>
      <c r="AB43" s="74" t="s">
        <v>78</v>
      </c>
      <c r="AC43" s="72">
        <v>6.1000000000000004E-3</v>
      </c>
    </row>
    <row r="44" spans="1:29" ht="17.25" customHeight="1" x14ac:dyDescent="0.25">
      <c r="A44" s="155" t="s">
        <v>75</v>
      </c>
      <c r="B44" s="156"/>
      <c r="C44" s="73" t="s">
        <v>50</v>
      </c>
      <c r="D44" s="73" t="s">
        <v>44</v>
      </c>
      <c r="E44" s="73" t="s">
        <v>86</v>
      </c>
      <c r="F44" s="73" t="s">
        <v>103</v>
      </c>
      <c r="G44" s="96">
        <v>1.1000000000000001E-3</v>
      </c>
      <c r="H44" s="72" t="s">
        <v>48</v>
      </c>
      <c r="I44" s="75">
        <f>SUM(G46:G47)</f>
        <v>3.4999999999999996E-3</v>
      </c>
      <c r="K44" s="159" t="s">
        <v>75</v>
      </c>
      <c r="L44" s="160"/>
      <c r="M44" s="93" t="s">
        <v>49</v>
      </c>
      <c r="N44" s="93" t="s">
        <v>96</v>
      </c>
      <c r="O44" s="93" t="s">
        <v>57</v>
      </c>
      <c r="P44" s="93" t="s">
        <v>97</v>
      </c>
      <c r="Q44" s="93">
        <v>5.0000000000000001E-4</v>
      </c>
      <c r="R44" s="79" t="s">
        <v>50</v>
      </c>
      <c r="S44" s="94">
        <v>1.1699999999999999E-2</v>
      </c>
      <c r="U44" s="155" t="s">
        <v>75</v>
      </c>
      <c r="V44" s="156"/>
      <c r="W44" s="73" t="s">
        <v>78</v>
      </c>
      <c r="X44" s="73" t="s">
        <v>56</v>
      </c>
      <c r="Y44" s="73" t="s">
        <v>72</v>
      </c>
      <c r="Z44" s="73" t="s">
        <v>121</v>
      </c>
      <c r="AA44" s="73">
        <v>6.1000000000000004E-3</v>
      </c>
      <c r="AB44" s="74" t="s">
        <v>50</v>
      </c>
      <c r="AC44" s="72">
        <v>4.4000000000000003E-3</v>
      </c>
    </row>
    <row r="45" spans="1:29" ht="17.25" customHeight="1" x14ac:dyDescent="0.25">
      <c r="A45" s="155" t="s">
        <v>76</v>
      </c>
      <c r="B45" s="156"/>
      <c r="C45" s="73" t="s">
        <v>50</v>
      </c>
      <c r="D45" s="73" t="s">
        <v>44</v>
      </c>
      <c r="E45" s="73" t="s">
        <v>59</v>
      </c>
      <c r="F45" s="73" t="s">
        <v>105</v>
      </c>
      <c r="G45" s="96">
        <v>2.0000000000000001E-4</v>
      </c>
      <c r="H45" s="72" t="s">
        <v>51</v>
      </c>
      <c r="I45" s="75">
        <f>SUM(G48:G50)</f>
        <v>2.4000000000000002E-3</v>
      </c>
      <c r="K45" s="159" t="s">
        <v>76</v>
      </c>
      <c r="L45" s="160"/>
      <c r="M45" s="93" t="s">
        <v>49</v>
      </c>
      <c r="N45" s="93" t="s">
        <v>96</v>
      </c>
      <c r="O45" s="93" t="s">
        <v>60</v>
      </c>
      <c r="P45" s="93" t="s">
        <v>99</v>
      </c>
      <c r="Q45" s="93">
        <v>1.8E-3</v>
      </c>
      <c r="R45" s="79" t="s">
        <v>48</v>
      </c>
      <c r="S45" s="94">
        <v>0.03</v>
      </c>
      <c r="U45" s="155" t="s">
        <v>75</v>
      </c>
      <c r="V45" s="156"/>
      <c r="W45" s="73" t="s">
        <v>50</v>
      </c>
      <c r="X45" s="73" t="s">
        <v>44</v>
      </c>
      <c r="Y45" s="73" t="s">
        <v>59</v>
      </c>
      <c r="Z45" s="73" t="s">
        <v>21</v>
      </c>
      <c r="AA45" s="73">
        <v>4.4000000000000003E-3</v>
      </c>
      <c r="AB45" s="74" t="s">
        <v>48</v>
      </c>
      <c r="AC45" s="75">
        <f>SUM(AA46:AA47)</f>
        <v>3.8000000000000004E-3</v>
      </c>
    </row>
    <row r="46" spans="1:29" ht="17.25" customHeight="1" x14ac:dyDescent="0.25">
      <c r="A46" s="155" t="s">
        <v>77</v>
      </c>
      <c r="B46" s="156"/>
      <c r="C46" s="73" t="s">
        <v>48</v>
      </c>
      <c r="D46" s="73" t="s">
        <v>127</v>
      </c>
      <c r="E46" s="73" t="s">
        <v>127</v>
      </c>
      <c r="F46" s="73" t="s">
        <v>107</v>
      </c>
      <c r="G46" s="96">
        <v>2.3999999999999998E-3</v>
      </c>
      <c r="H46" s="72" t="s">
        <v>47</v>
      </c>
      <c r="I46" s="75">
        <f>SUM(G51)</f>
        <v>4.0000000000000002E-4</v>
      </c>
      <c r="K46" s="159" t="s">
        <v>75</v>
      </c>
      <c r="L46" s="160"/>
      <c r="M46" s="93" t="s">
        <v>53</v>
      </c>
      <c r="N46" s="93" t="s">
        <v>54</v>
      </c>
      <c r="O46" s="93" t="s">
        <v>64</v>
      </c>
      <c r="P46" s="93" t="s">
        <v>102</v>
      </c>
      <c r="Q46" s="93">
        <v>2.8E-3</v>
      </c>
      <c r="R46" s="79" t="s">
        <v>51</v>
      </c>
      <c r="S46" s="94">
        <v>6.6E-3</v>
      </c>
      <c r="U46" s="155" t="s">
        <v>77</v>
      </c>
      <c r="V46" s="156"/>
      <c r="W46" s="73" t="s">
        <v>48</v>
      </c>
      <c r="X46" s="73" t="s">
        <v>45</v>
      </c>
      <c r="Y46" s="73" t="s">
        <v>127</v>
      </c>
      <c r="Z46" s="73" t="s">
        <v>9</v>
      </c>
      <c r="AA46" s="73">
        <v>2.2000000000000001E-3</v>
      </c>
    </row>
    <row r="47" spans="1:29" ht="17.25" customHeight="1" x14ac:dyDescent="0.25">
      <c r="A47" s="155" t="s">
        <v>77</v>
      </c>
      <c r="B47" s="156"/>
      <c r="C47" s="73" t="s">
        <v>48</v>
      </c>
      <c r="D47" s="73" t="s">
        <v>45</v>
      </c>
      <c r="E47" s="73" t="s">
        <v>127</v>
      </c>
      <c r="F47" s="73" t="s">
        <v>9</v>
      </c>
      <c r="G47" s="73">
        <v>1.1000000000000001E-3</v>
      </c>
      <c r="K47" s="159" t="s">
        <v>77</v>
      </c>
      <c r="L47" s="160"/>
      <c r="M47" s="93" t="s">
        <v>50</v>
      </c>
      <c r="N47" s="93" t="s">
        <v>44</v>
      </c>
      <c r="O47" s="93" t="s">
        <v>58</v>
      </c>
      <c r="P47" s="93" t="s">
        <v>101</v>
      </c>
      <c r="Q47" s="93">
        <v>3.0999999999999999E-3</v>
      </c>
      <c r="R47" s="79" t="s">
        <v>47</v>
      </c>
      <c r="S47" s="72">
        <v>5.0000000000000001E-4</v>
      </c>
      <c r="U47" s="157" t="s">
        <v>76</v>
      </c>
      <c r="V47" s="158"/>
      <c r="W47" s="77" t="s">
        <v>51</v>
      </c>
      <c r="X47" s="77" t="s">
        <v>55</v>
      </c>
      <c r="Y47" s="77" t="s">
        <v>67</v>
      </c>
      <c r="Z47" s="77" t="s">
        <v>122</v>
      </c>
      <c r="AA47" s="77">
        <v>1.6000000000000001E-3</v>
      </c>
    </row>
    <row r="48" spans="1:29" ht="17.25" customHeight="1" x14ac:dyDescent="0.25">
      <c r="A48" s="155" t="s">
        <v>77</v>
      </c>
      <c r="B48" s="156"/>
      <c r="C48" s="73" t="s">
        <v>51</v>
      </c>
      <c r="D48" s="73" t="s">
        <v>52</v>
      </c>
      <c r="E48" s="73" t="s">
        <v>66</v>
      </c>
      <c r="F48" s="73" t="s">
        <v>108</v>
      </c>
      <c r="G48" s="73">
        <v>2.0000000000000001E-4</v>
      </c>
      <c r="K48" s="159" t="s">
        <v>75</v>
      </c>
      <c r="L48" s="160"/>
      <c r="M48" s="93" t="s">
        <v>50</v>
      </c>
      <c r="N48" s="93" t="s">
        <v>44</v>
      </c>
      <c r="O48" s="73" t="s">
        <v>127</v>
      </c>
      <c r="P48" s="93" t="s">
        <v>104</v>
      </c>
      <c r="Q48" s="93">
        <v>8.0000000000000004E-4</v>
      </c>
      <c r="U48" s="167" t="s">
        <v>87</v>
      </c>
      <c r="V48" s="167"/>
      <c r="W48" s="167"/>
      <c r="X48" s="167"/>
      <c r="Y48" s="167"/>
      <c r="Z48" s="167"/>
      <c r="AA48" s="75">
        <f>SUM(AA42:AA47)</f>
        <v>1.7500000000000002E-2</v>
      </c>
    </row>
    <row r="49" spans="1:29" ht="17.25" customHeight="1" x14ac:dyDescent="0.25">
      <c r="A49" s="155" t="s">
        <v>75</v>
      </c>
      <c r="B49" s="156"/>
      <c r="C49" s="73" t="s">
        <v>51</v>
      </c>
      <c r="D49" s="73" t="s">
        <v>52</v>
      </c>
      <c r="E49" s="73" t="s">
        <v>85</v>
      </c>
      <c r="F49" s="73" t="s">
        <v>109</v>
      </c>
      <c r="G49" s="73">
        <v>2.0000000000000001E-4</v>
      </c>
      <c r="K49" s="159" t="s">
        <v>75</v>
      </c>
      <c r="L49" s="160"/>
      <c r="M49" s="93" t="s">
        <v>50</v>
      </c>
      <c r="N49" s="93" t="s">
        <v>44</v>
      </c>
      <c r="O49" s="93" t="s">
        <v>59</v>
      </c>
      <c r="P49" s="93" t="s">
        <v>105</v>
      </c>
      <c r="Q49" s="93">
        <v>7.7999999999999996E-3</v>
      </c>
    </row>
    <row r="50" spans="1:29" ht="17.25" customHeight="1" x14ac:dyDescent="0.25">
      <c r="A50" s="155" t="s">
        <v>75</v>
      </c>
      <c r="B50" s="156"/>
      <c r="C50" s="73" t="s">
        <v>51</v>
      </c>
      <c r="D50" s="73" t="s">
        <v>52</v>
      </c>
      <c r="E50" s="73" t="s">
        <v>61</v>
      </c>
      <c r="F50" s="73" t="s">
        <v>110</v>
      </c>
      <c r="G50" s="73">
        <v>2E-3</v>
      </c>
      <c r="K50" s="159" t="s">
        <v>75</v>
      </c>
      <c r="L50" s="160"/>
      <c r="M50" s="93" t="s">
        <v>48</v>
      </c>
      <c r="N50" s="73" t="s">
        <v>127</v>
      </c>
      <c r="O50" s="73" t="s">
        <v>127</v>
      </c>
      <c r="P50" s="93" t="s">
        <v>107</v>
      </c>
      <c r="Q50" s="93">
        <v>2.4899999999999999E-2</v>
      </c>
    </row>
    <row r="51" spans="1:29" ht="17.25" customHeight="1" x14ac:dyDescent="0.25">
      <c r="A51" s="157" t="s">
        <v>75</v>
      </c>
      <c r="B51" s="158"/>
      <c r="C51" s="77" t="s">
        <v>47</v>
      </c>
      <c r="D51" s="77"/>
      <c r="E51" s="77"/>
      <c r="F51" s="77" t="s">
        <v>13</v>
      </c>
      <c r="G51" s="77">
        <v>4.0000000000000002E-4</v>
      </c>
      <c r="K51" s="159" t="s">
        <v>77</v>
      </c>
      <c r="L51" s="160"/>
      <c r="M51" s="93" t="s">
        <v>48</v>
      </c>
      <c r="N51" s="93" t="s">
        <v>45</v>
      </c>
      <c r="O51" s="73" t="s">
        <v>127</v>
      </c>
      <c r="P51" s="93" t="s">
        <v>9</v>
      </c>
      <c r="Q51" s="93">
        <v>5.1000000000000004E-3</v>
      </c>
    </row>
    <row r="52" spans="1:29" ht="17.25" customHeight="1" x14ac:dyDescent="0.25">
      <c r="A52" s="167" t="s">
        <v>87</v>
      </c>
      <c r="B52" s="167"/>
      <c r="C52" s="167"/>
      <c r="D52" s="167"/>
      <c r="E52" s="167"/>
      <c r="F52" s="167"/>
      <c r="G52" s="75">
        <f>SUM(G42:G51)</f>
        <v>1.3300000000000001E-2</v>
      </c>
      <c r="K52" s="159" t="s">
        <v>77</v>
      </c>
      <c r="L52" s="160"/>
      <c r="M52" s="93" t="s">
        <v>51</v>
      </c>
      <c r="N52" s="93" t="s">
        <v>52</v>
      </c>
      <c r="O52" s="93" t="s">
        <v>85</v>
      </c>
      <c r="P52" s="93" t="s">
        <v>109</v>
      </c>
      <c r="Q52" s="93">
        <v>2.8999999999999998E-3</v>
      </c>
    </row>
    <row r="53" spans="1:29" ht="17.25" customHeight="1" x14ac:dyDescent="0.25">
      <c r="K53" s="159" t="s">
        <v>76</v>
      </c>
      <c r="L53" s="160"/>
      <c r="M53" s="93" t="s">
        <v>51</v>
      </c>
      <c r="N53" s="93" t="s">
        <v>55</v>
      </c>
      <c r="O53" s="93" t="s">
        <v>65</v>
      </c>
      <c r="P53" s="93" t="s">
        <v>119</v>
      </c>
      <c r="Q53" s="93">
        <v>2.9999999999999997E-4</v>
      </c>
    </row>
    <row r="54" spans="1:29" ht="17.25" customHeight="1" x14ac:dyDescent="0.25">
      <c r="K54" s="159" t="s">
        <v>75</v>
      </c>
      <c r="L54" s="160"/>
      <c r="M54" s="93" t="s">
        <v>51</v>
      </c>
      <c r="N54" s="93" t="s">
        <v>52</v>
      </c>
      <c r="O54" s="93" t="s">
        <v>71</v>
      </c>
      <c r="P54" s="93" t="s">
        <v>111</v>
      </c>
      <c r="Q54" s="93">
        <v>8.0000000000000004E-4</v>
      </c>
    </row>
    <row r="55" spans="1:29" ht="17.25" customHeight="1" x14ac:dyDescent="0.25">
      <c r="K55" s="159" t="s">
        <v>77</v>
      </c>
      <c r="L55" s="160"/>
      <c r="M55" s="93" t="s">
        <v>51</v>
      </c>
      <c r="N55" s="93" t="s">
        <v>52</v>
      </c>
      <c r="O55" s="93" t="s">
        <v>61</v>
      </c>
      <c r="P55" s="93" t="s">
        <v>114</v>
      </c>
      <c r="Q55" s="93">
        <v>2.5999999999999999E-3</v>
      </c>
    </row>
    <row r="56" spans="1:29" ht="17.25" customHeight="1" x14ac:dyDescent="0.25">
      <c r="K56" s="159" t="s">
        <v>75</v>
      </c>
      <c r="L56" s="160"/>
      <c r="M56" s="93" t="s">
        <v>47</v>
      </c>
      <c r="N56" s="73" t="s">
        <v>127</v>
      </c>
      <c r="O56" s="73" t="s">
        <v>127</v>
      </c>
      <c r="P56" s="93" t="s">
        <v>13</v>
      </c>
      <c r="Q56" s="93">
        <v>5.0000000000000001E-4</v>
      </c>
    </row>
    <row r="57" spans="1:29" ht="17.25" customHeight="1" x14ac:dyDescent="0.25">
      <c r="K57" s="178" t="s">
        <v>87</v>
      </c>
      <c r="L57" s="179"/>
      <c r="M57" s="179"/>
      <c r="N57" s="179"/>
      <c r="O57" s="179"/>
      <c r="P57" s="180"/>
      <c r="Q57" s="72">
        <f>SUM(Q42:Q56)</f>
        <v>5.96E-2</v>
      </c>
    </row>
    <row r="58" spans="1:29" ht="17.25" customHeight="1" x14ac:dyDescent="0.25">
      <c r="K58" s="80"/>
      <c r="L58" s="80"/>
      <c r="M58" s="80"/>
      <c r="N58" s="80"/>
      <c r="O58" s="80"/>
      <c r="P58" s="80"/>
      <c r="Q58" s="80"/>
    </row>
    <row r="59" spans="1:29" ht="17.25" customHeight="1" x14ac:dyDescent="0.25">
      <c r="K59" s="80"/>
      <c r="L59" s="80"/>
      <c r="M59" s="80"/>
      <c r="N59" s="80"/>
      <c r="O59" s="80"/>
      <c r="P59" s="80"/>
      <c r="Q59" s="80"/>
    </row>
    <row r="60" spans="1:29" ht="17.25" customHeight="1" x14ac:dyDescent="0.25">
      <c r="A60" s="161" t="s">
        <v>145</v>
      </c>
      <c r="B60" s="161"/>
      <c r="C60" s="161"/>
      <c r="D60" s="161"/>
      <c r="E60" s="161"/>
      <c r="F60" s="161"/>
      <c r="G60" s="161"/>
      <c r="K60" s="161" t="s">
        <v>146</v>
      </c>
      <c r="L60" s="161"/>
      <c r="M60" s="161"/>
      <c r="N60" s="161"/>
      <c r="O60" s="161"/>
      <c r="P60" s="161"/>
      <c r="Q60" s="161"/>
      <c r="U60" s="161" t="s">
        <v>153</v>
      </c>
      <c r="V60" s="161"/>
      <c r="W60" s="161"/>
      <c r="X60" s="161"/>
      <c r="Y60" s="161"/>
      <c r="Z60" s="161"/>
      <c r="AA60" s="161"/>
    </row>
    <row r="61" spans="1:29" ht="17.25" customHeight="1" x14ac:dyDescent="0.25">
      <c r="A61" s="162" t="s">
        <v>90</v>
      </c>
      <c r="B61" s="163"/>
      <c r="C61" s="84" t="s">
        <v>91</v>
      </c>
      <c r="D61" s="84" t="s">
        <v>92</v>
      </c>
      <c r="E61" s="84" t="s">
        <v>93</v>
      </c>
      <c r="F61" s="84" t="s">
        <v>94</v>
      </c>
      <c r="G61" s="84" t="s">
        <v>95</v>
      </c>
      <c r="K61" s="181" t="s">
        <v>90</v>
      </c>
      <c r="L61" s="182"/>
      <c r="M61" s="85" t="s">
        <v>91</v>
      </c>
      <c r="N61" s="85" t="s">
        <v>92</v>
      </c>
      <c r="O61" s="85" t="s">
        <v>93</v>
      </c>
      <c r="P61" s="85" t="s">
        <v>94</v>
      </c>
      <c r="Q61" s="85" t="s">
        <v>95</v>
      </c>
      <c r="U61" s="162" t="s">
        <v>90</v>
      </c>
      <c r="V61" s="163"/>
      <c r="W61" s="84" t="s">
        <v>91</v>
      </c>
      <c r="X61" s="84" t="s">
        <v>92</v>
      </c>
      <c r="Y61" s="84" t="s">
        <v>93</v>
      </c>
      <c r="Z61" s="84" t="s">
        <v>94</v>
      </c>
      <c r="AA61" s="84" t="s">
        <v>95</v>
      </c>
    </row>
    <row r="62" spans="1:29" ht="17.25" customHeight="1" x14ac:dyDescent="0.25">
      <c r="A62" s="155" t="s">
        <v>76</v>
      </c>
      <c r="B62" s="156"/>
      <c r="C62" s="73" t="s">
        <v>49</v>
      </c>
      <c r="D62" s="73" t="s">
        <v>96</v>
      </c>
      <c r="E62" s="73" t="s">
        <v>62</v>
      </c>
      <c r="F62" s="73" t="s">
        <v>115</v>
      </c>
      <c r="G62" s="96">
        <v>7.9000000000000008E-3</v>
      </c>
      <c r="H62" s="72" t="s">
        <v>49</v>
      </c>
      <c r="I62" s="75">
        <f>SUM(G62:G64)</f>
        <v>9.6000000000000009E-3</v>
      </c>
      <c r="K62" s="159" t="s">
        <v>76</v>
      </c>
      <c r="L62" s="160"/>
      <c r="M62" s="93" t="s">
        <v>98</v>
      </c>
      <c r="N62" s="73" t="s">
        <v>127</v>
      </c>
      <c r="O62" s="93" t="s">
        <v>68</v>
      </c>
      <c r="P62" s="93" t="s">
        <v>123</v>
      </c>
      <c r="Q62" s="93">
        <v>4.0000000000000002E-4</v>
      </c>
      <c r="R62" s="79" t="s">
        <v>98</v>
      </c>
      <c r="S62" s="72">
        <v>4.0000000000000002E-4</v>
      </c>
      <c r="U62" s="155" t="s">
        <v>76</v>
      </c>
      <c r="V62" s="156"/>
      <c r="W62" s="73" t="s">
        <v>98</v>
      </c>
      <c r="X62" s="73" t="s">
        <v>127</v>
      </c>
      <c r="Y62" s="73" t="s">
        <v>68</v>
      </c>
      <c r="Z62" s="73" t="s">
        <v>123</v>
      </c>
      <c r="AA62" s="73">
        <v>2.3E-3</v>
      </c>
      <c r="AB62" s="79" t="s">
        <v>98</v>
      </c>
      <c r="AC62" s="72">
        <f>AA62</f>
        <v>2.3E-3</v>
      </c>
    </row>
    <row r="63" spans="1:29" ht="17.25" customHeight="1" x14ac:dyDescent="0.25">
      <c r="A63" s="155" t="s">
        <v>76</v>
      </c>
      <c r="B63" s="156"/>
      <c r="C63" s="73" t="s">
        <v>49</v>
      </c>
      <c r="D63" s="73" t="s">
        <v>96</v>
      </c>
      <c r="E63" s="73" t="s">
        <v>57</v>
      </c>
      <c r="F63" s="73" t="s">
        <v>97</v>
      </c>
      <c r="G63" s="96">
        <v>2.9999999999999997E-4</v>
      </c>
      <c r="H63" s="72" t="s">
        <v>50</v>
      </c>
      <c r="I63" s="75">
        <f>SUM(G65:G68)</f>
        <v>9.1999999999999998E-3</v>
      </c>
      <c r="K63" s="159" t="s">
        <v>75</v>
      </c>
      <c r="L63" s="160"/>
      <c r="M63" s="93" t="s">
        <v>49</v>
      </c>
      <c r="N63" s="93" t="s">
        <v>96</v>
      </c>
      <c r="O63" s="93" t="s">
        <v>62</v>
      </c>
      <c r="P63" s="93" t="s">
        <v>115</v>
      </c>
      <c r="Q63" s="93">
        <v>1E-3</v>
      </c>
      <c r="R63" s="79" t="s">
        <v>49</v>
      </c>
      <c r="S63" s="75">
        <v>2.4000000000000002E-3</v>
      </c>
      <c r="U63" s="155" t="s">
        <v>76</v>
      </c>
      <c r="V63" s="156"/>
      <c r="W63" s="73" t="s">
        <v>50</v>
      </c>
      <c r="X63" s="73" t="s">
        <v>44</v>
      </c>
      <c r="Y63" s="73" t="s">
        <v>58</v>
      </c>
      <c r="Z63" s="73" t="s">
        <v>101</v>
      </c>
      <c r="AA63" s="73">
        <v>2.3E-3</v>
      </c>
      <c r="AB63" s="99" t="s">
        <v>50</v>
      </c>
      <c r="AC63" s="100">
        <f>SUM(AA63:AA64)</f>
        <v>3.3500000000000002E-2</v>
      </c>
    </row>
    <row r="64" spans="1:29" ht="17.25" customHeight="1" x14ac:dyDescent="0.25">
      <c r="A64" s="155" t="s">
        <v>76</v>
      </c>
      <c r="B64" s="156"/>
      <c r="C64" s="73" t="s">
        <v>49</v>
      </c>
      <c r="D64" s="73" t="s">
        <v>96</v>
      </c>
      <c r="E64" s="73" t="s">
        <v>60</v>
      </c>
      <c r="F64" s="73" t="s">
        <v>99</v>
      </c>
      <c r="G64" s="96">
        <v>1.4E-3</v>
      </c>
      <c r="H64" s="72" t="s">
        <v>48</v>
      </c>
      <c r="I64" s="75">
        <f>SUM(G69:G70)</f>
        <v>2.7000000000000001E-3</v>
      </c>
      <c r="K64" s="159" t="s">
        <v>76</v>
      </c>
      <c r="L64" s="160"/>
      <c r="M64" s="93" t="s">
        <v>49</v>
      </c>
      <c r="N64" s="93" t="s">
        <v>96</v>
      </c>
      <c r="O64" s="93" t="s">
        <v>60</v>
      </c>
      <c r="P64" s="93" t="s">
        <v>128</v>
      </c>
      <c r="Q64" s="93">
        <v>1E-3</v>
      </c>
      <c r="R64" s="79" t="s">
        <v>50</v>
      </c>
      <c r="S64" s="75">
        <v>6.0000000000000006E-4</v>
      </c>
      <c r="U64" s="155" t="s">
        <v>75</v>
      </c>
      <c r="V64" s="156"/>
      <c r="W64" s="73" t="s">
        <v>50</v>
      </c>
      <c r="X64" s="73" t="s">
        <v>44</v>
      </c>
      <c r="Y64" s="73" t="s">
        <v>59</v>
      </c>
      <c r="Z64" s="73" t="s">
        <v>21</v>
      </c>
      <c r="AA64" s="97">
        <v>3.1199999999999999E-2</v>
      </c>
      <c r="AB64" s="72" t="s">
        <v>48</v>
      </c>
      <c r="AC64" s="75">
        <f>SUM(AA65:AA66)</f>
        <v>5.1999999999999998E-3</v>
      </c>
    </row>
    <row r="65" spans="1:29" ht="17.25" customHeight="1" x14ac:dyDescent="0.25">
      <c r="A65" s="155" t="s">
        <v>75</v>
      </c>
      <c r="B65" s="156"/>
      <c r="C65" s="73" t="s">
        <v>50</v>
      </c>
      <c r="D65" s="73" t="s">
        <v>44</v>
      </c>
      <c r="E65" s="73" t="s">
        <v>58</v>
      </c>
      <c r="F65" s="73" t="s">
        <v>101</v>
      </c>
      <c r="G65" s="96">
        <v>2.7000000000000001E-3</v>
      </c>
      <c r="H65" s="72" t="s">
        <v>51</v>
      </c>
      <c r="I65" s="75">
        <f>SUM(G71:G73)</f>
        <v>2.2000000000000001E-3</v>
      </c>
      <c r="K65" s="159" t="s">
        <v>75</v>
      </c>
      <c r="L65" s="160"/>
      <c r="M65" s="93" t="s">
        <v>49</v>
      </c>
      <c r="N65" s="93" t="s">
        <v>96</v>
      </c>
      <c r="O65" s="93" t="s">
        <v>60</v>
      </c>
      <c r="P65" s="93" t="s">
        <v>99</v>
      </c>
      <c r="Q65" s="93">
        <v>4.0000000000000002E-4</v>
      </c>
      <c r="R65" s="79" t="s">
        <v>48</v>
      </c>
      <c r="S65" s="75">
        <v>6.899999999999999E-3</v>
      </c>
      <c r="U65" s="155" t="s">
        <v>75</v>
      </c>
      <c r="V65" s="156"/>
      <c r="W65" s="73" t="s">
        <v>48</v>
      </c>
      <c r="X65" s="73" t="s">
        <v>45</v>
      </c>
      <c r="Y65" s="73" t="s">
        <v>127</v>
      </c>
      <c r="Z65" s="96" t="s">
        <v>9</v>
      </c>
      <c r="AA65" s="72">
        <v>2.3E-3</v>
      </c>
      <c r="AB65" s="101"/>
      <c r="AC65" s="101"/>
    </row>
    <row r="66" spans="1:29" ht="17.25" customHeight="1" x14ac:dyDescent="0.25">
      <c r="A66" s="155" t="s">
        <v>76</v>
      </c>
      <c r="B66" s="156"/>
      <c r="C66" s="73" t="s">
        <v>50</v>
      </c>
      <c r="D66" s="73" t="s">
        <v>44</v>
      </c>
      <c r="E66" s="73" t="s">
        <v>86</v>
      </c>
      <c r="F66" s="73" t="s">
        <v>103</v>
      </c>
      <c r="G66" s="96">
        <v>1.6000000000000001E-3</v>
      </c>
      <c r="H66" s="72" t="s">
        <v>47</v>
      </c>
      <c r="I66" s="75">
        <f>SUM(G74)</f>
        <v>2.9999999999999997E-4</v>
      </c>
      <c r="K66" s="159" t="s">
        <v>77</v>
      </c>
      <c r="L66" s="160"/>
      <c r="M66" s="93" t="s">
        <v>50</v>
      </c>
      <c r="N66" s="93" t="s">
        <v>44</v>
      </c>
      <c r="O66" s="73" t="s">
        <v>127</v>
      </c>
      <c r="P66" s="93" t="s">
        <v>104</v>
      </c>
      <c r="Q66" s="93">
        <v>2.0000000000000001E-4</v>
      </c>
      <c r="R66" s="79" t="s">
        <v>51</v>
      </c>
      <c r="S66" s="75">
        <v>7.9999999999999993E-4</v>
      </c>
      <c r="U66" s="157" t="s">
        <v>77</v>
      </c>
      <c r="V66" s="158"/>
      <c r="W66" s="77" t="s">
        <v>48</v>
      </c>
      <c r="X66" s="73" t="s">
        <v>127</v>
      </c>
      <c r="Y66" s="73" t="s">
        <v>127</v>
      </c>
      <c r="Z66" s="97" t="s">
        <v>107</v>
      </c>
      <c r="AA66" s="72">
        <v>2.8999999999999998E-3</v>
      </c>
      <c r="AB66" s="80"/>
      <c r="AC66" s="101"/>
    </row>
    <row r="67" spans="1:29" ht="17.25" customHeight="1" x14ac:dyDescent="0.25">
      <c r="A67" s="155" t="s">
        <v>77</v>
      </c>
      <c r="B67" s="156"/>
      <c r="C67" s="73" t="s">
        <v>50</v>
      </c>
      <c r="D67" s="73" t="s">
        <v>44</v>
      </c>
      <c r="E67" s="73" t="s">
        <v>127</v>
      </c>
      <c r="F67" s="73" t="s">
        <v>104</v>
      </c>
      <c r="G67" s="73">
        <v>1.6000000000000001E-3</v>
      </c>
      <c r="K67" s="159" t="s">
        <v>75</v>
      </c>
      <c r="L67" s="160"/>
      <c r="M67" s="93" t="s">
        <v>50</v>
      </c>
      <c r="N67" s="93" t="s">
        <v>44</v>
      </c>
      <c r="O67" s="93" t="s">
        <v>59</v>
      </c>
      <c r="P67" s="93" t="s">
        <v>105</v>
      </c>
      <c r="Q67" s="93">
        <v>4.0000000000000002E-4</v>
      </c>
      <c r="R67" s="79" t="s">
        <v>47</v>
      </c>
      <c r="S67" s="72">
        <v>4.0000000000000002E-4</v>
      </c>
      <c r="U67" s="167" t="s">
        <v>87</v>
      </c>
      <c r="V67" s="167"/>
      <c r="W67" s="167"/>
      <c r="X67" s="167"/>
      <c r="Y67" s="167"/>
      <c r="Z67" s="175"/>
      <c r="AA67" s="75">
        <f>SUM(AA62:AA66)</f>
        <v>4.0999999999999995E-2</v>
      </c>
      <c r="AB67" s="80"/>
      <c r="AC67" s="80"/>
    </row>
    <row r="68" spans="1:29" ht="17.25" customHeight="1" x14ac:dyDescent="0.25">
      <c r="A68" s="155" t="s">
        <v>77</v>
      </c>
      <c r="B68" s="156"/>
      <c r="C68" s="73" t="s">
        <v>50</v>
      </c>
      <c r="D68" s="73" t="s">
        <v>44</v>
      </c>
      <c r="E68" s="73" t="s">
        <v>59</v>
      </c>
      <c r="F68" s="73" t="s">
        <v>105</v>
      </c>
      <c r="G68" s="73">
        <v>3.3E-3</v>
      </c>
      <c r="K68" s="159" t="s">
        <v>75</v>
      </c>
      <c r="L68" s="160"/>
      <c r="M68" s="93" t="s">
        <v>48</v>
      </c>
      <c r="N68" s="73" t="s">
        <v>127</v>
      </c>
      <c r="O68" s="73" t="s">
        <v>127</v>
      </c>
      <c r="P68" s="93" t="s">
        <v>107</v>
      </c>
      <c r="Q68" s="93">
        <v>2.0999999999999999E-3</v>
      </c>
    </row>
    <row r="69" spans="1:29" ht="17.25" customHeight="1" x14ac:dyDescent="0.25">
      <c r="A69" s="155" t="s">
        <v>77</v>
      </c>
      <c r="B69" s="156"/>
      <c r="C69" s="73" t="s">
        <v>48</v>
      </c>
      <c r="D69" s="73" t="s">
        <v>127</v>
      </c>
      <c r="E69" s="73" t="s">
        <v>127</v>
      </c>
      <c r="F69" s="73" t="s">
        <v>107</v>
      </c>
      <c r="G69" s="73">
        <v>1.9E-3</v>
      </c>
      <c r="K69" s="159" t="s">
        <v>77</v>
      </c>
      <c r="L69" s="160"/>
      <c r="M69" s="93" t="s">
        <v>48</v>
      </c>
      <c r="N69" s="93" t="s">
        <v>45</v>
      </c>
      <c r="O69" s="73" t="s">
        <v>127</v>
      </c>
      <c r="P69" s="93" t="s">
        <v>9</v>
      </c>
      <c r="Q69" s="93">
        <v>4.5999999999999999E-3</v>
      </c>
    </row>
    <row r="70" spans="1:29" ht="17.25" customHeight="1" x14ac:dyDescent="0.25">
      <c r="A70" s="155" t="s">
        <v>75</v>
      </c>
      <c r="B70" s="156"/>
      <c r="C70" s="73" t="s">
        <v>48</v>
      </c>
      <c r="D70" s="73" t="s">
        <v>45</v>
      </c>
      <c r="E70" s="73" t="s">
        <v>127</v>
      </c>
      <c r="F70" s="73" t="s">
        <v>9</v>
      </c>
      <c r="G70" s="73">
        <v>8.0000000000000004E-4</v>
      </c>
      <c r="K70" s="159" t="s">
        <v>77</v>
      </c>
      <c r="L70" s="160"/>
      <c r="M70" s="93" t="s">
        <v>48</v>
      </c>
      <c r="N70" s="93" t="s">
        <v>46</v>
      </c>
      <c r="O70" s="73" t="s">
        <v>127</v>
      </c>
      <c r="P70" s="93" t="s">
        <v>10</v>
      </c>
      <c r="Q70" s="93">
        <v>2.0000000000000001E-4</v>
      </c>
    </row>
    <row r="71" spans="1:29" ht="17.25" customHeight="1" x14ac:dyDescent="0.25">
      <c r="A71" s="155" t="s">
        <v>75</v>
      </c>
      <c r="B71" s="156"/>
      <c r="C71" s="73" t="s">
        <v>51</v>
      </c>
      <c r="D71" s="73" t="s">
        <v>52</v>
      </c>
      <c r="E71" s="73" t="s">
        <v>66</v>
      </c>
      <c r="F71" s="73" t="s">
        <v>108</v>
      </c>
      <c r="G71" s="73">
        <v>1.6000000000000001E-3</v>
      </c>
      <c r="K71" s="159" t="s">
        <v>75</v>
      </c>
      <c r="L71" s="160"/>
      <c r="M71" s="93" t="s">
        <v>51</v>
      </c>
      <c r="N71" s="93" t="s">
        <v>52</v>
      </c>
      <c r="O71" s="93" t="s">
        <v>85</v>
      </c>
      <c r="P71" s="93" t="s">
        <v>109</v>
      </c>
      <c r="Q71" s="93">
        <v>5.9999999999999995E-4</v>
      </c>
    </row>
    <row r="72" spans="1:29" ht="17.25" customHeight="1" x14ac:dyDescent="0.25">
      <c r="A72" s="155" t="s">
        <v>75</v>
      </c>
      <c r="B72" s="156"/>
      <c r="C72" s="73" t="s">
        <v>51</v>
      </c>
      <c r="D72" s="73" t="s">
        <v>52</v>
      </c>
      <c r="E72" s="73" t="s">
        <v>85</v>
      </c>
      <c r="F72" s="73" t="s">
        <v>109</v>
      </c>
      <c r="G72" s="73">
        <v>2.9999999999999997E-4</v>
      </c>
      <c r="K72" s="159" t="s">
        <v>75</v>
      </c>
      <c r="L72" s="160"/>
      <c r="M72" s="93" t="s">
        <v>51</v>
      </c>
      <c r="N72" s="93" t="s">
        <v>55</v>
      </c>
      <c r="O72" s="93" t="s">
        <v>65</v>
      </c>
      <c r="P72" s="93" t="s">
        <v>119</v>
      </c>
      <c r="Q72" s="93">
        <v>2.0000000000000001E-4</v>
      </c>
    </row>
    <row r="73" spans="1:29" ht="17.25" customHeight="1" x14ac:dyDescent="0.25">
      <c r="A73" s="155" t="s">
        <v>75</v>
      </c>
      <c r="B73" s="156"/>
      <c r="C73" s="73" t="s">
        <v>51</v>
      </c>
      <c r="D73" s="73" t="s">
        <v>52</v>
      </c>
      <c r="E73" s="73" t="s">
        <v>61</v>
      </c>
      <c r="F73" s="73" t="s">
        <v>110</v>
      </c>
      <c r="G73" s="73">
        <v>2.9999999999999997E-4</v>
      </c>
      <c r="K73" s="159" t="s">
        <v>75</v>
      </c>
      <c r="L73" s="160"/>
      <c r="M73" s="93" t="s">
        <v>47</v>
      </c>
      <c r="N73" s="73" t="s">
        <v>127</v>
      </c>
      <c r="O73" s="73" t="s">
        <v>127</v>
      </c>
      <c r="P73" s="93" t="s">
        <v>13</v>
      </c>
      <c r="Q73" s="93">
        <v>4.0000000000000002E-4</v>
      </c>
    </row>
    <row r="74" spans="1:29" ht="17.25" customHeight="1" x14ac:dyDescent="0.25">
      <c r="A74" s="157" t="s">
        <v>75</v>
      </c>
      <c r="B74" s="158"/>
      <c r="C74" s="77" t="s">
        <v>47</v>
      </c>
      <c r="D74" s="73" t="s">
        <v>127</v>
      </c>
      <c r="E74" s="73" t="s">
        <v>127</v>
      </c>
      <c r="F74" s="77" t="s">
        <v>13</v>
      </c>
      <c r="G74" s="77">
        <v>2.9999999999999997E-4</v>
      </c>
      <c r="K74" s="167" t="s">
        <v>87</v>
      </c>
      <c r="L74" s="167"/>
      <c r="M74" s="167"/>
      <c r="N74" s="167"/>
      <c r="O74" s="167"/>
      <c r="P74" s="167"/>
      <c r="Q74" s="95">
        <f>SUM(Q62:Q73)</f>
        <v>1.1500000000000002E-2</v>
      </c>
    </row>
    <row r="75" spans="1:29" ht="17.25" customHeight="1" x14ac:dyDescent="0.25">
      <c r="A75" s="167" t="s">
        <v>87</v>
      </c>
      <c r="B75" s="167"/>
      <c r="C75" s="167"/>
      <c r="D75" s="167"/>
      <c r="E75" s="167"/>
      <c r="F75" s="167"/>
      <c r="G75" s="75">
        <f>SUM(G62:G74)</f>
        <v>2.4000000000000007E-2</v>
      </c>
    </row>
    <row r="76" spans="1:29" ht="17.25" customHeight="1" x14ac:dyDescent="0.25"/>
    <row r="77" spans="1:29" ht="17.25" customHeight="1" x14ac:dyDescent="0.25"/>
    <row r="78" spans="1:29" s="70" customFormat="1" ht="17.25" customHeight="1" x14ac:dyDescent="0.25">
      <c r="I78" s="154" t="s">
        <v>137</v>
      </c>
      <c r="J78" s="154" t="s">
        <v>124</v>
      </c>
      <c r="K78" s="154"/>
      <c r="L78" s="154"/>
      <c r="M78" s="154"/>
      <c r="R78" s="154" t="s">
        <v>137</v>
      </c>
      <c r="S78" s="154" t="s">
        <v>125</v>
      </c>
      <c r="T78" s="154"/>
      <c r="U78" s="154"/>
      <c r="V78" s="154"/>
      <c r="X78" s="154" t="s">
        <v>137</v>
      </c>
      <c r="Y78" s="154" t="s">
        <v>126</v>
      </c>
      <c r="Z78" s="154"/>
      <c r="AA78" s="154"/>
      <c r="AB78" s="154"/>
    </row>
    <row r="79" spans="1:29" s="70" customFormat="1" ht="17.25" customHeight="1" x14ac:dyDescent="0.25">
      <c r="I79" s="154"/>
      <c r="J79" s="4" t="s">
        <v>80</v>
      </c>
      <c r="K79" s="4" t="s">
        <v>82</v>
      </c>
      <c r="L79" s="4" t="s">
        <v>83</v>
      </c>
      <c r="M79" s="4" t="s">
        <v>81</v>
      </c>
      <c r="R79" s="154"/>
      <c r="S79" s="4" t="s">
        <v>80</v>
      </c>
      <c r="T79" s="4" t="s">
        <v>82</v>
      </c>
      <c r="U79" s="4" t="s">
        <v>83</v>
      </c>
      <c r="V79" s="4" t="s">
        <v>81</v>
      </c>
      <c r="X79" s="154"/>
      <c r="Y79" s="4" t="s">
        <v>80</v>
      </c>
      <c r="Z79" s="4" t="s">
        <v>82</v>
      </c>
      <c r="AA79" s="4" t="s">
        <v>83</v>
      </c>
      <c r="AB79" s="4" t="s">
        <v>81</v>
      </c>
    </row>
    <row r="80" spans="1:29" s="70" customFormat="1" ht="17.25" customHeight="1" x14ac:dyDescent="0.25">
      <c r="I80" s="72" t="s">
        <v>49</v>
      </c>
      <c r="J80" s="86">
        <v>3.8999999999999998E-3</v>
      </c>
      <c r="K80" s="86">
        <v>4.5999999999999999E-3</v>
      </c>
      <c r="L80" s="86">
        <v>8.0000000000000002E-3</v>
      </c>
      <c r="M80" s="86">
        <f>SUM(K80:K82)</f>
        <v>4.5999999999999999E-3</v>
      </c>
      <c r="N80" s="132">
        <f t="shared" ref="N80:N87" si="0">SUM(J80:M80)</f>
        <v>2.1100000000000001E-2</v>
      </c>
      <c r="R80" s="72" t="s">
        <v>49</v>
      </c>
      <c r="S80" s="86">
        <v>3.8999999999999998E-3</v>
      </c>
      <c r="T80" s="86">
        <v>4.5999999999999999E-3</v>
      </c>
      <c r="U80" s="86">
        <v>8.0000000000000002E-3</v>
      </c>
      <c r="V80" s="86">
        <v>2.4000000000000002E-3</v>
      </c>
      <c r="W80" s="132">
        <f t="shared" ref="W80:W87" si="1">SUM(S80:V80)</f>
        <v>1.89E-2</v>
      </c>
      <c r="X80" s="72" t="s">
        <v>49</v>
      </c>
      <c r="Y80" s="86">
        <v>8.3999999999999995E-3</v>
      </c>
      <c r="Z80" s="86">
        <v>6.1999999999999998E-3</v>
      </c>
      <c r="AA80" s="86">
        <v>3.2000000000000002E-3</v>
      </c>
      <c r="AB80" s="86">
        <v>0</v>
      </c>
      <c r="AC80" s="200">
        <f t="shared" ref="AC80:AC87" si="2">SUM(Y80:AB80)</f>
        <v>1.78E-2</v>
      </c>
    </row>
    <row r="81" spans="9:29" s="70" customFormat="1" ht="17.25" customHeight="1" x14ac:dyDescent="0.25">
      <c r="I81" s="72" t="s">
        <v>78</v>
      </c>
      <c r="J81" s="86">
        <v>2.0000000000000001E-4</v>
      </c>
      <c r="K81" s="86">
        <v>0</v>
      </c>
      <c r="L81" s="86">
        <v>0</v>
      </c>
      <c r="M81" s="86">
        <v>0</v>
      </c>
      <c r="N81" s="132">
        <f t="shared" si="0"/>
        <v>2.0000000000000001E-4</v>
      </c>
      <c r="R81" s="72" t="s">
        <v>78</v>
      </c>
      <c r="S81" s="86">
        <v>2.0000000000000001E-4</v>
      </c>
      <c r="T81" s="86">
        <v>0</v>
      </c>
      <c r="U81" s="86">
        <v>0</v>
      </c>
      <c r="V81" s="86">
        <v>0</v>
      </c>
      <c r="W81" s="132">
        <f t="shared" si="1"/>
        <v>2.0000000000000001E-4</v>
      </c>
      <c r="X81" s="72" t="s">
        <v>78</v>
      </c>
      <c r="Y81" s="86">
        <v>0</v>
      </c>
      <c r="Z81" s="86">
        <v>0</v>
      </c>
      <c r="AA81" s="86">
        <v>6.1000000000000004E-3</v>
      </c>
      <c r="AB81" s="86">
        <v>0</v>
      </c>
      <c r="AC81" s="200">
        <f t="shared" si="2"/>
        <v>6.1000000000000004E-3</v>
      </c>
    </row>
    <row r="82" spans="9:29" s="70" customFormat="1" ht="17.25" customHeight="1" x14ac:dyDescent="0.25">
      <c r="I82" s="50" t="s">
        <v>53</v>
      </c>
      <c r="J82" s="86">
        <v>4.0000000000000002E-4</v>
      </c>
      <c r="K82" s="86">
        <v>0</v>
      </c>
      <c r="L82" s="86">
        <v>2.8E-3</v>
      </c>
      <c r="M82" s="86">
        <v>0</v>
      </c>
      <c r="N82" s="132">
        <f t="shared" si="0"/>
        <v>3.2000000000000002E-3</v>
      </c>
      <c r="R82" s="50" t="s">
        <v>53</v>
      </c>
      <c r="S82" s="86">
        <v>4.0000000000000002E-4</v>
      </c>
      <c r="T82" s="86">
        <v>0</v>
      </c>
      <c r="U82" s="86">
        <v>2.8E-3</v>
      </c>
      <c r="V82" s="86">
        <v>0</v>
      </c>
      <c r="W82" s="132">
        <f t="shared" si="1"/>
        <v>3.2000000000000002E-3</v>
      </c>
      <c r="X82" s="50" t="s">
        <v>53</v>
      </c>
      <c r="Y82" s="86">
        <v>0</v>
      </c>
      <c r="Z82" s="86">
        <v>5.9999999999999995E-4</v>
      </c>
      <c r="AA82" s="86">
        <v>0</v>
      </c>
      <c r="AB82" s="86">
        <v>0</v>
      </c>
      <c r="AC82" s="200">
        <f t="shared" si="2"/>
        <v>5.9999999999999995E-4</v>
      </c>
    </row>
    <row r="83" spans="9:29" s="70" customFormat="1" ht="17.25" customHeight="1" x14ac:dyDescent="0.25">
      <c r="I83" s="72" t="s">
        <v>50</v>
      </c>
      <c r="J83" s="86">
        <v>1.4999999999999999E-2</v>
      </c>
      <c r="K83" s="86">
        <v>2.3E-3</v>
      </c>
      <c r="L83" s="86">
        <v>1.1699999999999999E-2</v>
      </c>
      <c r="M83" s="86">
        <f>SUM(K85:K86)</f>
        <v>6.0000000000000001E-3</v>
      </c>
      <c r="N83" s="132">
        <f t="shared" si="0"/>
        <v>3.4999999999999996E-2</v>
      </c>
      <c r="R83" s="72" t="s">
        <v>50</v>
      </c>
      <c r="S83" s="86">
        <v>1.4999999999999999E-2</v>
      </c>
      <c r="T83" s="86">
        <v>2.3E-3</v>
      </c>
      <c r="U83" s="86">
        <v>1.1699999999999999E-2</v>
      </c>
      <c r="V83" s="86">
        <v>6.0000000000000006E-4</v>
      </c>
      <c r="W83" s="132">
        <f t="shared" si="1"/>
        <v>2.9599999999999998E-2</v>
      </c>
      <c r="X83" s="72" t="s">
        <v>50</v>
      </c>
      <c r="Y83" s="86">
        <v>7.1999999999999998E-3</v>
      </c>
      <c r="Z83" s="86">
        <v>2.5000000000000001E-3</v>
      </c>
      <c r="AA83" s="86">
        <v>4.4000000000000003E-3</v>
      </c>
      <c r="AB83" s="86">
        <f>SUM(AA63:AA64)</f>
        <v>3.3500000000000002E-2</v>
      </c>
      <c r="AC83" s="200">
        <f t="shared" si="2"/>
        <v>4.7600000000000003E-2</v>
      </c>
    </row>
    <row r="84" spans="9:29" s="70" customFormat="1" ht="17.25" customHeight="1" x14ac:dyDescent="0.25">
      <c r="I84" s="72" t="s">
        <v>48</v>
      </c>
      <c r="J84" s="86">
        <v>5.0099999999999999E-2</v>
      </c>
      <c r="K84" s="86">
        <v>5.7000000000000002E-3</v>
      </c>
      <c r="L84" s="86">
        <v>0.03</v>
      </c>
      <c r="M84" s="86">
        <v>6.899999999999999E-3</v>
      </c>
      <c r="N84" s="132">
        <f t="shared" si="0"/>
        <v>9.2700000000000005E-2</v>
      </c>
      <c r="R84" s="72" t="s">
        <v>48</v>
      </c>
      <c r="S84" s="86">
        <v>5.0099999999999999E-2</v>
      </c>
      <c r="T84" s="86">
        <v>5.7000000000000002E-3</v>
      </c>
      <c r="U84" s="86">
        <v>0.03</v>
      </c>
      <c r="V84" s="86">
        <v>6.899999999999999E-3</v>
      </c>
      <c r="W84" s="132">
        <f t="shared" si="1"/>
        <v>9.2700000000000005E-2</v>
      </c>
      <c r="X84" s="72" t="s">
        <v>48</v>
      </c>
      <c r="Y84" s="86">
        <v>0.03</v>
      </c>
      <c r="Z84" s="86">
        <v>8.6999999999999994E-3</v>
      </c>
      <c r="AA84" s="86">
        <v>3.8000000000000004E-3</v>
      </c>
      <c r="AB84" s="86">
        <f>SUM(AA65:AA66)</f>
        <v>5.1999999999999998E-3</v>
      </c>
      <c r="AC84" s="200">
        <f t="shared" si="2"/>
        <v>4.7699999999999992E-2</v>
      </c>
    </row>
    <row r="85" spans="9:29" s="70" customFormat="1" ht="17.25" customHeight="1" x14ac:dyDescent="0.25">
      <c r="I85" s="72" t="s">
        <v>51</v>
      </c>
      <c r="J85" s="86">
        <v>8.3000000000000001E-3</v>
      </c>
      <c r="K85" s="86">
        <v>6.0000000000000001E-3</v>
      </c>
      <c r="L85" s="86">
        <v>6.6E-3</v>
      </c>
      <c r="M85" s="86">
        <v>7.9999999999999993E-4</v>
      </c>
      <c r="N85" s="132">
        <f t="shared" si="0"/>
        <v>2.1700000000000001E-2</v>
      </c>
      <c r="R85" s="72" t="s">
        <v>51</v>
      </c>
      <c r="S85" s="86">
        <v>8.3000000000000001E-3</v>
      </c>
      <c r="T85" s="86">
        <v>6.0000000000000001E-3</v>
      </c>
      <c r="U85" s="86">
        <v>6.6E-3</v>
      </c>
      <c r="V85" s="86">
        <v>7.9999999999999993E-4</v>
      </c>
      <c r="W85" s="132">
        <f t="shared" si="1"/>
        <v>2.1700000000000001E-2</v>
      </c>
      <c r="X85" s="72" t="s">
        <v>51</v>
      </c>
      <c r="Y85" s="86">
        <v>0</v>
      </c>
      <c r="Z85" s="86">
        <v>2.9999999999999996E-3</v>
      </c>
      <c r="AA85" s="86">
        <v>0</v>
      </c>
      <c r="AB85" s="86">
        <v>0</v>
      </c>
      <c r="AC85" s="200">
        <f t="shared" si="2"/>
        <v>2.9999999999999996E-3</v>
      </c>
    </row>
    <row r="86" spans="9:29" s="70" customFormat="1" ht="17.25" customHeight="1" x14ac:dyDescent="0.25">
      <c r="I86" s="72" t="s">
        <v>47</v>
      </c>
      <c r="J86" s="86">
        <v>5.9999999999999995E-4</v>
      </c>
      <c r="K86" s="86">
        <v>0</v>
      </c>
      <c r="L86" s="86">
        <v>5.0000000000000001E-4</v>
      </c>
      <c r="M86" s="87">
        <v>4.0000000000000002E-4</v>
      </c>
      <c r="N86" s="132">
        <f t="shared" si="0"/>
        <v>1.4999999999999998E-3</v>
      </c>
      <c r="R86" s="72" t="s">
        <v>47</v>
      </c>
      <c r="S86" s="86">
        <v>5.9999999999999995E-4</v>
      </c>
      <c r="T86" s="86">
        <v>0</v>
      </c>
      <c r="U86" s="86">
        <v>5.0000000000000001E-4</v>
      </c>
      <c r="V86" s="86">
        <v>4.0000000000000002E-4</v>
      </c>
      <c r="W86" s="132">
        <f t="shared" si="1"/>
        <v>1.4999999999999998E-3</v>
      </c>
      <c r="X86" s="72" t="s">
        <v>47</v>
      </c>
      <c r="Y86" s="86">
        <v>5.9999999999999995E-4</v>
      </c>
      <c r="Z86" s="86">
        <v>0</v>
      </c>
      <c r="AA86" s="86">
        <v>0</v>
      </c>
      <c r="AB86" s="86">
        <v>0</v>
      </c>
      <c r="AC86" s="200">
        <f t="shared" si="2"/>
        <v>5.9999999999999995E-4</v>
      </c>
    </row>
    <row r="87" spans="9:29" s="70" customFormat="1" ht="17.25" customHeight="1" x14ac:dyDescent="0.25">
      <c r="I87" s="72" t="s">
        <v>98</v>
      </c>
      <c r="J87" s="86">
        <v>0</v>
      </c>
      <c r="K87" s="86">
        <v>0</v>
      </c>
      <c r="L87" s="86">
        <v>0</v>
      </c>
      <c r="M87" s="87">
        <v>4.0000000000000002E-4</v>
      </c>
      <c r="N87" s="132">
        <f t="shared" si="0"/>
        <v>4.0000000000000002E-4</v>
      </c>
      <c r="R87" s="128" t="s">
        <v>98</v>
      </c>
      <c r="S87" s="129">
        <v>0</v>
      </c>
      <c r="T87" s="129">
        <v>0</v>
      </c>
      <c r="U87" s="129">
        <v>4.0000000000000002E-4</v>
      </c>
      <c r="V87" s="129">
        <v>0</v>
      </c>
      <c r="W87" s="132">
        <f t="shared" si="1"/>
        <v>4.0000000000000002E-4</v>
      </c>
      <c r="X87" s="72" t="s">
        <v>98</v>
      </c>
      <c r="Y87" s="86">
        <v>1.8E-3</v>
      </c>
      <c r="Z87" s="86">
        <v>5.9999999999999995E-4</v>
      </c>
      <c r="AA87" s="86">
        <v>0</v>
      </c>
      <c r="AB87" s="87">
        <v>2.3E-3</v>
      </c>
      <c r="AC87" s="200">
        <f t="shared" si="2"/>
        <v>4.6999999999999993E-3</v>
      </c>
    </row>
    <row r="88" spans="9:29" ht="17.25" customHeight="1" x14ac:dyDescent="0.25">
      <c r="I88" s="72" t="s">
        <v>4</v>
      </c>
      <c r="J88" s="131">
        <f>SUM(J80:J87)</f>
        <v>7.85E-2</v>
      </c>
      <c r="K88" s="131">
        <f t="shared" ref="K88:M88" si="3">SUM(K80:K87)</f>
        <v>1.8599999999999998E-2</v>
      </c>
      <c r="L88" s="131">
        <f t="shared" si="3"/>
        <v>5.96E-2</v>
      </c>
      <c r="M88" s="131">
        <f t="shared" si="3"/>
        <v>1.9099999999999999E-2</v>
      </c>
      <c r="N88" s="132">
        <f>SUM(J88:M88)</f>
        <v>0.17580000000000001</v>
      </c>
      <c r="O88" s="127"/>
      <c r="R88" s="72" t="s">
        <v>4</v>
      </c>
      <c r="S88" s="130">
        <f>+SUM(S80:S87)</f>
        <v>7.85E-2</v>
      </c>
      <c r="T88" s="130">
        <f t="shared" ref="T88:V88" si="4">+SUM(T80:T87)</f>
        <v>1.8599999999999998E-2</v>
      </c>
      <c r="U88" s="130">
        <f t="shared" si="4"/>
        <v>0.06</v>
      </c>
      <c r="V88" s="130">
        <f t="shared" si="4"/>
        <v>1.1099999999999999E-2</v>
      </c>
      <c r="W88" s="132">
        <f>SUM(S88:V88)</f>
        <v>0.16819999999999999</v>
      </c>
      <c r="X88" s="72" t="s">
        <v>4</v>
      </c>
      <c r="Y88" s="131">
        <f>SUM(Y80:Y87)</f>
        <v>4.8000000000000008E-2</v>
      </c>
      <c r="Z88" s="131">
        <f t="shared" ref="Z88:AB88" si="5">SUM(Z80:Z87)</f>
        <v>2.1599999999999998E-2</v>
      </c>
      <c r="AA88" s="131">
        <f t="shared" si="5"/>
        <v>1.7500000000000002E-2</v>
      </c>
      <c r="AB88" s="131">
        <f t="shared" si="5"/>
        <v>4.0999999999999995E-2</v>
      </c>
      <c r="AC88" s="200">
        <f>SUM(Y88:AB88)</f>
        <v>0.12809999999999999</v>
      </c>
    </row>
    <row r="89" spans="9:29" ht="17.25" customHeight="1" x14ac:dyDescent="0.25"/>
  </sheetData>
  <sortState ref="Q4:AF34">
    <sortCondition ref="Q3"/>
  </sortState>
  <mergeCells count="176">
    <mergeCell ref="A52:F52"/>
    <mergeCell ref="A75:F75"/>
    <mergeCell ref="U48:Z48"/>
    <mergeCell ref="U67:Z67"/>
    <mergeCell ref="K57:P57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60:Q60"/>
    <mergeCell ref="K61:L61"/>
    <mergeCell ref="K74:P74"/>
    <mergeCell ref="A1:G1"/>
    <mergeCell ref="K1:Q1"/>
    <mergeCell ref="U1:AA1"/>
    <mergeCell ref="A2:B2"/>
    <mergeCell ref="K2:L2"/>
    <mergeCell ref="U2:V2"/>
    <mergeCell ref="A18:F18"/>
    <mergeCell ref="K17:P17"/>
    <mergeCell ref="U12:Z12"/>
    <mergeCell ref="A5:B5"/>
    <mergeCell ref="K5:L5"/>
    <mergeCell ref="U5:V5"/>
    <mergeCell ref="A6:B6"/>
    <mergeCell ref="K6:L6"/>
    <mergeCell ref="U6:V6"/>
    <mergeCell ref="A3:B3"/>
    <mergeCell ref="K3:L3"/>
    <mergeCell ref="U3:V3"/>
    <mergeCell ref="A4:B4"/>
    <mergeCell ref="K4:L4"/>
    <mergeCell ref="U4:V4"/>
    <mergeCell ref="A9:B9"/>
    <mergeCell ref="K9:L9"/>
    <mergeCell ref="U9:V9"/>
    <mergeCell ref="A10:B10"/>
    <mergeCell ref="K10:L10"/>
    <mergeCell ref="U10:V10"/>
    <mergeCell ref="A7:B7"/>
    <mergeCell ref="K7:L7"/>
    <mergeCell ref="U7:V7"/>
    <mergeCell ref="A8:B8"/>
    <mergeCell ref="K8:L8"/>
    <mergeCell ref="U8:V8"/>
    <mergeCell ref="A14:B14"/>
    <mergeCell ref="K14:L14"/>
    <mergeCell ref="A15:B15"/>
    <mergeCell ref="K15:L15"/>
    <mergeCell ref="A16:B16"/>
    <mergeCell ref="K16:L16"/>
    <mergeCell ref="A11:B11"/>
    <mergeCell ref="K11:L11"/>
    <mergeCell ref="U11:V11"/>
    <mergeCell ref="A12:B12"/>
    <mergeCell ref="K12:L12"/>
    <mergeCell ref="A13:B13"/>
    <mergeCell ref="K13:L13"/>
    <mergeCell ref="A24:B24"/>
    <mergeCell ref="K24:L24"/>
    <mergeCell ref="U24:V24"/>
    <mergeCell ref="A25:B25"/>
    <mergeCell ref="K25:L25"/>
    <mergeCell ref="U25:V25"/>
    <mergeCell ref="A17:B17"/>
    <mergeCell ref="A22:G22"/>
    <mergeCell ref="K22:Q22"/>
    <mergeCell ref="U22:AA22"/>
    <mergeCell ref="A23:B23"/>
    <mergeCell ref="K23:L23"/>
    <mergeCell ref="U23:V23"/>
    <mergeCell ref="A28:B28"/>
    <mergeCell ref="K28:L28"/>
    <mergeCell ref="U28:V28"/>
    <mergeCell ref="A29:B29"/>
    <mergeCell ref="K29:L29"/>
    <mergeCell ref="U29:V29"/>
    <mergeCell ref="A26:B26"/>
    <mergeCell ref="K26:L26"/>
    <mergeCell ref="U26:V26"/>
    <mergeCell ref="A27:B27"/>
    <mergeCell ref="K27:L27"/>
    <mergeCell ref="U27:V27"/>
    <mergeCell ref="A32:B32"/>
    <mergeCell ref="K32:L32"/>
    <mergeCell ref="U32:V32"/>
    <mergeCell ref="A33:B33"/>
    <mergeCell ref="K33:L33"/>
    <mergeCell ref="U33:V33"/>
    <mergeCell ref="A30:B30"/>
    <mergeCell ref="K30:L30"/>
    <mergeCell ref="U30:V30"/>
    <mergeCell ref="A31:B31"/>
    <mergeCell ref="K31:L31"/>
    <mergeCell ref="U31:V31"/>
    <mergeCell ref="A41:B41"/>
    <mergeCell ref="U41:V41"/>
    <mergeCell ref="A42:B42"/>
    <mergeCell ref="U42:V42"/>
    <mergeCell ref="A43:B43"/>
    <mergeCell ref="U43:V43"/>
    <mergeCell ref="A34:B34"/>
    <mergeCell ref="U34:V34"/>
    <mergeCell ref="A35:B35"/>
    <mergeCell ref="U35:V35"/>
    <mergeCell ref="U36:V36"/>
    <mergeCell ref="A40:G40"/>
    <mergeCell ref="K40:Q40"/>
    <mergeCell ref="U40:AA40"/>
    <mergeCell ref="A36:F36"/>
    <mergeCell ref="K34:P34"/>
    <mergeCell ref="U37:Z37"/>
    <mergeCell ref="A47:B47"/>
    <mergeCell ref="U47:V47"/>
    <mergeCell ref="A48:B48"/>
    <mergeCell ref="A49:B49"/>
    <mergeCell ref="A50:B50"/>
    <mergeCell ref="A51:B51"/>
    <mergeCell ref="A44:B44"/>
    <mergeCell ref="U44:V44"/>
    <mergeCell ref="A45:B45"/>
    <mergeCell ref="U45:V45"/>
    <mergeCell ref="A46:B46"/>
    <mergeCell ref="U46:V46"/>
    <mergeCell ref="A63:B63"/>
    <mergeCell ref="U63:V63"/>
    <mergeCell ref="A64:B64"/>
    <mergeCell ref="U64:V64"/>
    <mergeCell ref="A65:B65"/>
    <mergeCell ref="U65:V65"/>
    <mergeCell ref="A60:G60"/>
    <mergeCell ref="U60:AA60"/>
    <mergeCell ref="A61:B61"/>
    <mergeCell ref="U61:V61"/>
    <mergeCell ref="A62:B62"/>
    <mergeCell ref="U62:V62"/>
    <mergeCell ref="K62:L62"/>
    <mergeCell ref="K65:L65"/>
    <mergeCell ref="K64:L64"/>
    <mergeCell ref="K63:L63"/>
    <mergeCell ref="Y78:AB78"/>
    <mergeCell ref="A71:B71"/>
    <mergeCell ref="A72:B72"/>
    <mergeCell ref="A73:B73"/>
    <mergeCell ref="A74:B74"/>
    <mergeCell ref="J78:M78"/>
    <mergeCell ref="S78:V78"/>
    <mergeCell ref="A66:B66"/>
    <mergeCell ref="U66:V66"/>
    <mergeCell ref="A67:B67"/>
    <mergeCell ref="A68:B68"/>
    <mergeCell ref="A69:B69"/>
    <mergeCell ref="A70:B70"/>
    <mergeCell ref="I78:I79"/>
    <mergeCell ref="R78:R79"/>
    <mergeCell ref="X78:X79"/>
    <mergeCell ref="K73:L73"/>
    <mergeCell ref="K72:L72"/>
    <mergeCell ref="K71:L71"/>
    <mergeCell ref="K70:L70"/>
    <mergeCell ref="K69:L69"/>
    <mergeCell ref="K68:L68"/>
    <mergeCell ref="K67:L67"/>
    <mergeCell ref="K66:L6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="40" zoomScaleNormal="40" workbookViewId="0">
      <selection activeCell="C8" sqref="C8"/>
    </sheetView>
  </sheetViews>
  <sheetFormatPr baseColWidth="10" defaultRowHeight="15" x14ac:dyDescent="0.25"/>
  <cols>
    <col min="1" max="1" width="16" style="88" customWidth="1"/>
    <col min="2" max="2" width="15.28515625" style="88" customWidth="1"/>
    <col min="3" max="3" width="17.28515625" style="88" customWidth="1"/>
    <col min="4" max="4" width="16.5703125" style="88" bestFit="1" customWidth="1"/>
    <col min="5" max="5" width="22.28515625" style="88" bestFit="1" customWidth="1"/>
    <col min="6" max="16384" width="11.42578125" style="88"/>
  </cols>
  <sheetData>
    <row r="1" spans="1:5" x14ac:dyDescent="0.25">
      <c r="A1" s="5" t="s">
        <v>42</v>
      </c>
      <c r="B1" s="5" t="s">
        <v>37</v>
      </c>
      <c r="C1" s="5" t="s">
        <v>39</v>
      </c>
      <c r="D1" s="5" t="s">
        <v>41</v>
      </c>
      <c r="E1" s="5" t="s">
        <v>40</v>
      </c>
    </row>
    <row r="2" spans="1:5" x14ac:dyDescent="0.25">
      <c r="A2" s="15" t="s">
        <v>75</v>
      </c>
      <c r="B2" s="13" t="s">
        <v>49</v>
      </c>
      <c r="C2" s="13" t="s">
        <v>43</v>
      </c>
      <c r="D2" s="24" t="s">
        <v>57</v>
      </c>
      <c r="E2" s="13" t="s">
        <v>5</v>
      </c>
    </row>
    <row r="3" spans="1:5" x14ac:dyDescent="0.25">
      <c r="A3" s="15" t="s">
        <v>75</v>
      </c>
      <c r="B3" s="13" t="s">
        <v>49</v>
      </c>
      <c r="C3" s="13" t="s">
        <v>43</v>
      </c>
      <c r="D3" s="15" t="s">
        <v>62</v>
      </c>
      <c r="E3" s="89" t="s">
        <v>15</v>
      </c>
    </row>
    <row r="4" spans="1:5" x14ac:dyDescent="0.25">
      <c r="A4" s="15" t="s">
        <v>75</v>
      </c>
      <c r="B4" s="13" t="s">
        <v>49</v>
      </c>
      <c r="C4" s="13" t="s">
        <v>43</v>
      </c>
      <c r="D4" s="15" t="s">
        <v>60</v>
      </c>
      <c r="E4" s="89" t="s">
        <v>32</v>
      </c>
    </row>
    <row r="5" spans="1:5" x14ac:dyDescent="0.25">
      <c r="A5" s="15" t="s">
        <v>75</v>
      </c>
      <c r="B5" s="13" t="s">
        <v>49</v>
      </c>
      <c r="C5" s="13" t="s">
        <v>43</v>
      </c>
      <c r="D5" s="15" t="s">
        <v>60</v>
      </c>
      <c r="E5" s="13" t="s">
        <v>8</v>
      </c>
    </row>
    <row r="6" spans="1:5" x14ac:dyDescent="0.25">
      <c r="A6" s="15" t="s">
        <v>75</v>
      </c>
      <c r="B6" s="13" t="s">
        <v>48</v>
      </c>
      <c r="C6" s="13" t="s">
        <v>45</v>
      </c>
      <c r="D6" s="12" t="s">
        <v>127</v>
      </c>
      <c r="E6" s="13" t="s">
        <v>9</v>
      </c>
    </row>
    <row r="7" spans="1:5" x14ac:dyDescent="0.25">
      <c r="A7" s="15" t="s">
        <v>75</v>
      </c>
      <c r="B7" s="13" t="s">
        <v>48</v>
      </c>
      <c r="C7" s="13" t="s">
        <v>46</v>
      </c>
      <c r="D7" s="12" t="s">
        <v>127</v>
      </c>
      <c r="E7" s="13" t="s">
        <v>10</v>
      </c>
    </row>
    <row r="8" spans="1:5" x14ac:dyDescent="0.25">
      <c r="A8" s="15" t="s">
        <v>75</v>
      </c>
      <c r="B8" s="13" t="s">
        <v>48</v>
      </c>
      <c r="C8" s="12" t="s">
        <v>127</v>
      </c>
      <c r="D8" s="12" t="s">
        <v>127</v>
      </c>
      <c r="E8" s="13" t="s">
        <v>11</v>
      </c>
    </row>
    <row r="9" spans="1:5" x14ac:dyDescent="0.25">
      <c r="A9" s="15" t="s">
        <v>75</v>
      </c>
      <c r="B9" s="13" t="s">
        <v>79</v>
      </c>
      <c r="C9" s="12" t="s">
        <v>127</v>
      </c>
      <c r="D9" s="12" t="s">
        <v>127</v>
      </c>
      <c r="E9" s="13" t="s">
        <v>12</v>
      </c>
    </row>
    <row r="10" spans="1:5" x14ac:dyDescent="0.25">
      <c r="A10" s="15" t="s">
        <v>75</v>
      </c>
      <c r="B10" s="13" t="s">
        <v>47</v>
      </c>
      <c r="C10" s="12" t="s">
        <v>127</v>
      </c>
      <c r="D10" s="12" t="s">
        <v>127</v>
      </c>
      <c r="E10" s="13" t="s">
        <v>13</v>
      </c>
    </row>
    <row r="11" spans="1:5" x14ac:dyDescent="0.25">
      <c r="A11" s="15" t="s">
        <v>75</v>
      </c>
      <c r="B11" s="13" t="s">
        <v>49</v>
      </c>
      <c r="C11" s="13" t="s">
        <v>43</v>
      </c>
      <c r="D11" s="15" t="s">
        <v>57</v>
      </c>
      <c r="E11" s="13" t="s">
        <v>20</v>
      </c>
    </row>
    <row r="12" spans="1:5" x14ac:dyDescent="0.25">
      <c r="A12" s="15" t="s">
        <v>76</v>
      </c>
      <c r="B12" s="13" t="s">
        <v>50</v>
      </c>
      <c r="C12" s="13" t="s">
        <v>44</v>
      </c>
      <c r="D12" s="15" t="s">
        <v>58</v>
      </c>
      <c r="E12" s="13" t="s">
        <v>6</v>
      </c>
    </row>
    <row r="13" spans="1:5" x14ac:dyDescent="0.25">
      <c r="A13" s="15" t="s">
        <v>76</v>
      </c>
      <c r="B13" s="13" t="s">
        <v>50</v>
      </c>
      <c r="C13" s="13" t="s">
        <v>44</v>
      </c>
      <c r="D13" s="12" t="s">
        <v>127</v>
      </c>
      <c r="E13" s="13" t="s">
        <v>31</v>
      </c>
    </row>
    <row r="14" spans="1:5" x14ac:dyDescent="0.25">
      <c r="A14" s="15" t="s">
        <v>76</v>
      </c>
      <c r="B14" s="13" t="s">
        <v>50</v>
      </c>
      <c r="C14" s="13" t="s">
        <v>44</v>
      </c>
      <c r="D14" s="15" t="s">
        <v>59</v>
      </c>
      <c r="E14" s="13" t="s">
        <v>21</v>
      </c>
    </row>
    <row r="15" spans="1:5" x14ac:dyDescent="0.25">
      <c r="A15" s="15" t="s">
        <v>76</v>
      </c>
      <c r="B15" s="13" t="s">
        <v>50</v>
      </c>
      <c r="C15" s="13" t="s">
        <v>44</v>
      </c>
      <c r="D15" s="15" t="s">
        <v>59</v>
      </c>
      <c r="E15" s="12" t="s">
        <v>7</v>
      </c>
    </row>
    <row r="16" spans="1:5" x14ac:dyDescent="0.25">
      <c r="A16" s="15" t="s">
        <v>76</v>
      </c>
      <c r="B16" s="13" t="s">
        <v>50</v>
      </c>
      <c r="C16" s="13" t="s">
        <v>44</v>
      </c>
      <c r="D16" s="15" t="s">
        <v>74</v>
      </c>
      <c r="E16" s="13" t="s">
        <v>34</v>
      </c>
    </row>
    <row r="17" spans="1:5" x14ac:dyDescent="0.25">
      <c r="A17" s="15" t="s">
        <v>76</v>
      </c>
      <c r="B17" s="13" t="s">
        <v>53</v>
      </c>
      <c r="C17" s="13" t="s">
        <v>54</v>
      </c>
      <c r="D17" s="15" t="s">
        <v>64</v>
      </c>
      <c r="E17" s="89" t="s">
        <v>17</v>
      </c>
    </row>
    <row r="18" spans="1:5" x14ac:dyDescent="0.25">
      <c r="A18" s="15" t="s">
        <v>76</v>
      </c>
      <c r="B18" s="13" t="s">
        <v>50</v>
      </c>
      <c r="C18" s="13" t="s">
        <v>44</v>
      </c>
      <c r="D18" s="15" t="s">
        <v>70</v>
      </c>
      <c r="E18" s="13" t="s">
        <v>27</v>
      </c>
    </row>
    <row r="19" spans="1:5" x14ac:dyDescent="0.25">
      <c r="A19" s="15" t="s">
        <v>76</v>
      </c>
      <c r="B19" s="13" t="s">
        <v>53</v>
      </c>
      <c r="C19" s="13" t="s">
        <v>54</v>
      </c>
      <c r="D19" s="15" t="s">
        <v>64</v>
      </c>
      <c r="E19" s="13" t="s">
        <v>36</v>
      </c>
    </row>
    <row r="20" spans="1:5" x14ac:dyDescent="0.25">
      <c r="A20" s="15" t="s">
        <v>76</v>
      </c>
      <c r="B20" s="13" t="s">
        <v>78</v>
      </c>
      <c r="C20" s="13" t="s">
        <v>56</v>
      </c>
      <c r="D20" s="15" t="s">
        <v>72</v>
      </c>
      <c r="E20" s="89" t="s">
        <v>29</v>
      </c>
    </row>
    <row r="21" spans="1:5" x14ac:dyDescent="0.25">
      <c r="A21" s="15" t="s">
        <v>76</v>
      </c>
      <c r="B21" s="13" t="s">
        <v>78</v>
      </c>
      <c r="C21" s="13" t="s">
        <v>56</v>
      </c>
      <c r="D21" s="15" t="s">
        <v>72</v>
      </c>
      <c r="E21" s="13" t="s">
        <v>23</v>
      </c>
    </row>
    <row r="22" spans="1:5" x14ac:dyDescent="0.25">
      <c r="A22" s="15" t="s">
        <v>77</v>
      </c>
      <c r="B22" s="12" t="s">
        <v>79</v>
      </c>
      <c r="C22" s="12" t="s">
        <v>127</v>
      </c>
      <c r="D22" s="15" t="s">
        <v>68</v>
      </c>
      <c r="E22" s="13" t="s">
        <v>24</v>
      </c>
    </row>
    <row r="23" spans="1:5" x14ac:dyDescent="0.25">
      <c r="A23" s="15" t="s">
        <v>77</v>
      </c>
      <c r="B23" s="13" t="s">
        <v>51</v>
      </c>
      <c r="C23" s="13" t="s">
        <v>52</v>
      </c>
      <c r="D23" s="15" t="s">
        <v>61</v>
      </c>
      <c r="E23" s="13" t="s">
        <v>14</v>
      </c>
    </row>
    <row r="24" spans="1:5" x14ac:dyDescent="0.25">
      <c r="A24" s="15" t="s">
        <v>77</v>
      </c>
      <c r="B24" s="13" t="s">
        <v>51</v>
      </c>
      <c r="C24" s="13" t="s">
        <v>52</v>
      </c>
      <c r="D24" s="15" t="s">
        <v>73</v>
      </c>
      <c r="E24" s="89" t="s">
        <v>30</v>
      </c>
    </row>
    <row r="25" spans="1:5" x14ac:dyDescent="0.25">
      <c r="A25" s="15" t="s">
        <v>77</v>
      </c>
      <c r="B25" s="13" t="s">
        <v>51</v>
      </c>
      <c r="C25" s="13" t="s">
        <v>52</v>
      </c>
      <c r="D25" s="15" t="s">
        <v>69</v>
      </c>
      <c r="E25" s="13" t="s">
        <v>25</v>
      </c>
    </row>
    <row r="26" spans="1:5" x14ac:dyDescent="0.25">
      <c r="A26" s="15" t="s">
        <v>77</v>
      </c>
      <c r="B26" s="13" t="s">
        <v>51</v>
      </c>
      <c r="C26" s="13" t="s">
        <v>52</v>
      </c>
      <c r="D26" s="15" t="s">
        <v>63</v>
      </c>
      <c r="E26" s="89" t="s">
        <v>16</v>
      </c>
    </row>
    <row r="27" spans="1:5" x14ac:dyDescent="0.25">
      <c r="A27" s="15" t="s">
        <v>77</v>
      </c>
      <c r="B27" s="13" t="s">
        <v>51</v>
      </c>
      <c r="C27" s="13" t="s">
        <v>55</v>
      </c>
      <c r="D27" s="15" t="s">
        <v>65</v>
      </c>
      <c r="E27" s="13" t="s">
        <v>18</v>
      </c>
    </row>
    <row r="28" spans="1:5" x14ac:dyDescent="0.25">
      <c r="A28" s="15" t="s">
        <v>77</v>
      </c>
      <c r="B28" s="13" t="s">
        <v>51</v>
      </c>
      <c r="C28" s="13" t="s">
        <v>52</v>
      </c>
      <c r="D28" s="15" t="s">
        <v>61</v>
      </c>
      <c r="E28" s="13" t="s">
        <v>26</v>
      </c>
    </row>
    <row r="29" spans="1:5" x14ac:dyDescent="0.25">
      <c r="A29" s="15" t="s">
        <v>77</v>
      </c>
      <c r="B29" s="13" t="s">
        <v>51</v>
      </c>
      <c r="C29" s="13" t="s">
        <v>52</v>
      </c>
      <c r="D29" s="15" t="s">
        <v>66</v>
      </c>
      <c r="E29" s="13" t="s">
        <v>19</v>
      </c>
    </row>
    <row r="30" spans="1:5" x14ac:dyDescent="0.25">
      <c r="A30" s="15" t="s">
        <v>77</v>
      </c>
      <c r="B30" s="13" t="s">
        <v>51</v>
      </c>
      <c r="C30" s="13" t="s">
        <v>52</v>
      </c>
      <c r="D30" s="15" t="s">
        <v>63</v>
      </c>
      <c r="E30" s="13" t="s">
        <v>35</v>
      </c>
    </row>
    <row r="31" spans="1:5" x14ac:dyDescent="0.25">
      <c r="A31" s="15" t="s">
        <v>77</v>
      </c>
      <c r="B31" s="13" t="s">
        <v>51</v>
      </c>
      <c r="C31" s="13" t="s">
        <v>52</v>
      </c>
      <c r="D31" s="15" t="s">
        <v>69</v>
      </c>
      <c r="E31" s="89" t="s">
        <v>33</v>
      </c>
    </row>
    <row r="32" spans="1:5" x14ac:dyDescent="0.25">
      <c r="A32" s="15" t="s">
        <v>77</v>
      </c>
      <c r="B32" s="13" t="s">
        <v>51</v>
      </c>
      <c r="C32" s="13" t="s">
        <v>52</v>
      </c>
      <c r="D32" s="15" t="s">
        <v>71</v>
      </c>
      <c r="E32" s="13" t="s">
        <v>28</v>
      </c>
    </row>
    <row r="33" spans="1:5" x14ac:dyDescent="0.25">
      <c r="A33" s="15" t="s">
        <v>77</v>
      </c>
      <c r="B33" s="13" t="s">
        <v>51</v>
      </c>
      <c r="C33" s="13" t="s">
        <v>55</v>
      </c>
      <c r="D33" s="15" t="s">
        <v>67</v>
      </c>
      <c r="E33" s="13" t="s">
        <v>22</v>
      </c>
    </row>
  </sheetData>
  <sortState ref="A2:E33">
    <sortCondition ref="A2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0"/>
  <sheetViews>
    <sheetView zoomScale="70" zoomScaleNormal="70" workbookViewId="0">
      <selection activeCell="J19" sqref="J19"/>
    </sheetView>
  </sheetViews>
  <sheetFormatPr baseColWidth="10" defaultRowHeight="15" x14ac:dyDescent="0.25"/>
  <cols>
    <col min="1" max="1" width="7.5703125" style="92" customWidth="1"/>
    <col min="2" max="2" width="31.140625" style="92" customWidth="1"/>
    <col min="3" max="5" width="9.85546875" style="92" bestFit="1" customWidth="1"/>
    <col min="6" max="6" width="8.42578125" style="92" customWidth="1"/>
    <col min="7" max="7" width="27.140625" style="120" bestFit="1" customWidth="1"/>
    <col min="8" max="9" width="3.7109375" style="120" bestFit="1" customWidth="1"/>
    <col min="10" max="11" width="5" style="120" bestFit="1" customWidth="1"/>
    <col min="12" max="13" width="3.7109375" style="120" bestFit="1" customWidth="1"/>
    <col min="14" max="15" width="5" style="120" bestFit="1" customWidth="1"/>
    <col min="16" max="16" width="3.7109375" style="120" bestFit="1" customWidth="1"/>
    <col min="17" max="17" width="3.7109375" style="92" bestFit="1" customWidth="1"/>
    <col min="18" max="19" width="5" style="92" bestFit="1" customWidth="1"/>
    <col min="20" max="16384" width="11.42578125" style="92"/>
  </cols>
  <sheetData>
    <row r="2" spans="2:19" x14ac:dyDescent="0.25">
      <c r="B2" s="7" t="s">
        <v>129</v>
      </c>
      <c r="C2" s="102" t="s">
        <v>124</v>
      </c>
      <c r="D2" s="102" t="s">
        <v>125</v>
      </c>
      <c r="E2" s="102" t="s">
        <v>126</v>
      </c>
      <c r="G2" s="183" t="s">
        <v>132</v>
      </c>
      <c r="H2" s="183" t="s">
        <v>124</v>
      </c>
      <c r="I2" s="183"/>
      <c r="J2" s="183"/>
      <c r="K2" s="183"/>
      <c r="L2" s="183" t="s">
        <v>125</v>
      </c>
      <c r="M2" s="183"/>
      <c r="N2" s="183"/>
      <c r="O2" s="183"/>
      <c r="P2" s="183" t="s">
        <v>126</v>
      </c>
      <c r="Q2" s="183"/>
      <c r="R2" s="183"/>
      <c r="S2" s="183"/>
    </row>
    <row r="3" spans="2:19" x14ac:dyDescent="0.25">
      <c r="B3" s="103" t="s">
        <v>80</v>
      </c>
      <c r="C3" s="90">
        <v>9</v>
      </c>
      <c r="D3" s="90">
        <v>14</v>
      </c>
      <c r="E3" s="90">
        <v>15</v>
      </c>
      <c r="G3" s="183"/>
      <c r="H3" s="125" t="s">
        <v>138</v>
      </c>
      <c r="I3" s="125" t="s">
        <v>139</v>
      </c>
      <c r="J3" s="125" t="s">
        <v>140</v>
      </c>
      <c r="K3" s="125" t="s">
        <v>141</v>
      </c>
      <c r="L3" s="125" t="s">
        <v>138</v>
      </c>
      <c r="M3" s="125" t="s">
        <v>139</v>
      </c>
      <c r="N3" s="125" t="s">
        <v>140</v>
      </c>
      <c r="O3" s="125" t="s">
        <v>141</v>
      </c>
      <c r="P3" s="125" t="s">
        <v>138</v>
      </c>
      <c r="Q3" s="125" t="s">
        <v>139</v>
      </c>
      <c r="R3" s="125" t="s">
        <v>140</v>
      </c>
      <c r="S3" s="125" t="s">
        <v>141</v>
      </c>
    </row>
    <row r="4" spans="2:19" x14ac:dyDescent="0.25">
      <c r="B4" s="103" t="s">
        <v>81</v>
      </c>
      <c r="C4" s="90">
        <v>5</v>
      </c>
      <c r="D4" s="90">
        <v>12</v>
      </c>
      <c r="E4" s="90">
        <v>13</v>
      </c>
      <c r="G4" s="126" t="s">
        <v>80</v>
      </c>
      <c r="H4" s="90">
        <v>6</v>
      </c>
      <c r="I4" s="90">
        <v>5</v>
      </c>
      <c r="J4" s="90">
        <v>0.69</v>
      </c>
      <c r="K4" s="90">
        <v>0.8</v>
      </c>
      <c r="L4" s="90">
        <v>4</v>
      </c>
      <c r="M4" s="90">
        <v>3</v>
      </c>
      <c r="N4" s="90">
        <v>0.31</v>
      </c>
      <c r="O4" s="90">
        <v>0.6</v>
      </c>
      <c r="P4" s="90">
        <v>9</v>
      </c>
      <c r="Q4" s="90">
        <v>7</v>
      </c>
      <c r="R4" s="90">
        <v>0.61</v>
      </c>
      <c r="S4" s="90">
        <v>0.71</v>
      </c>
    </row>
    <row r="5" spans="2:19" x14ac:dyDescent="0.25">
      <c r="B5" s="103" t="s">
        <v>82</v>
      </c>
      <c r="C5" s="90">
        <v>13</v>
      </c>
      <c r="D5" s="90">
        <v>10</v>
      </c>
      <c r="E5" s="90">
        <v>12</v>
      </c>
      <c r="G5" s="126" t="s">
        <v>81</v>
      </c>
      <c r="H5" s="90">
        <v>2</v>
      </c>
      <c r="I5" s="90">
        <v>2</v>
      </c>
      <c r="J5" s="90">
        <v>0.48</v>
      </c>
      <c r="K5" s="90">
        <v>0.7</v>
      </c>
      <c r="L5" s="90">
        <v>7</v>
      </c>
      <c r="M5" s="90">
        <v>5</v>
      </c>
      <c r="N5" s="90">
        <v>0.57999999999999996</v>
      </c>
      <c r="O5" s="90">
        <v>0.67</v>
      </c>
      <c r="P5" s="90">
        <v>8</v>
      </c>
      <c r="Q5" s="90">
        <v>6</v>
      </c>
      <c r="R5" s="90">
        <v>0.64</v>
      </c>
      <c r="S5" s="90">
        <v>0.73</v>
      </c>
    </row>
    <row r="6" spans="2:19" x14ac:dyDescent="0.25">
      <c r="B6" s="103" t="s">
        <v>83</v>
      </c>
      <c r="C6" s="90">
        <v>6</v>
      </c>
      <c r="D6" s="90">
        <v>15</v>
      </c>
      <c r="E6" s="90">
        <v>10</v>
      </c>
      <c r="G6" s="126" t="s">
        <v>82</v>
      </c>
      <c r="H6" s="90">
        <v>9</v>
      </c>
      <c r="I6" s="90">
        <v>8</v>
      </c>
      <c r="J6" s="90">
        <v>0.73</v>
      </c>
      <c r="K6" s="90">
        <v>0.8</v>
      </c>
      <c r="L6" s="90">
        <v>8</v>
      </c>
      <c r="M6" s="90">
        <v>7</v>
      </c>
      <c r="N6" s="90">
        <v>0.78</v>
      </c>
      <c r="O6" s="90">
        <v>0.84</v>
      </c>
      <c r="P6" s="90">
        <v>10</v>
      </c>
      <c r="Q6" s="90">
        <v>8</v>
      </c>
      <c r="R6" s="90">
        <v>0.8</v>
      </c>
      <c r="S6" s="90">
        <v>0.87</v>
      </c>
    </row>
    <row r="7" spans="2:19" x14ac:dyDescent="0.25">
      <c r="G7" s="126" t="s">
        <v>83</v>
      </c>
      <c r="H7" s="90">
        <v>5</v>
      </c>
      <c r="I7" s="90">
        <v>4</v>
      </c>
      <c r="J7" s="90">
        <v>0.85</v>
      </c>
      <c r="K7" s="90">
        <v>0.87</v>
      </c>
      <c r="L7" s="90">
        <v>8</v>
      </c>
      <c r="M7" s="90">
        <v>5</v>
      </c>
      <c r="N7" s="90">
        <v>0.51</v>
      </c>
      <c r="O7" s="90">
        <v>0.61</v>
      </c>
      <c r="P7" s="90">
        <v>7</v>
      </c>
      <c r="Q7" s="90">
        <v>5</v>
      </c>
      <c r="R7" s="90">
        <v>0.66</v>
      </c>
      <c r="S7" s="90">
        <v>0.79</v>
      </c>
    </row>
    <row r="8" spans="2:19" x14ac:dyDescent="0.25">
      <c r="B8" s="7" t="s">
        <v>131</v>
      </c>
      <c r="C8" s="102" t="s">
        <v>124</v>
      </c>
      <c r="D8" s="102" t="s">
        <v>125</v>
      </c>
      <c r="E8" s="102" t="s">
        <v>126</v>
      </c>
      <c r="G8" s="23"/>
      <c r="H8" s="121"/>
      <c r="I8" s="121"/>
      <c r="J8" s="121"/>
    </row>
    <row r="9" spans="2:19" x14ac:dyDescent="0.25">
      <c r="B9" s="103" t="s">
        <v>80</v>
      </c>
      <c r="C9" s="90">
        <v>4.8000000000000001E-2</v>
      </c>
      <c r="D9" s="90">
        <v>7.85E-2</v>
      </c>
      <c r="E9" s="90">
        <v>2.7099999999999999E-2</v>
      </c>
      <c r="G9" s="122"/>
      <c r="H9" s="124"/>
      <c r="I9" s="124"/>
      <c r="J9" s="124"/>
      <c r="L9" s="124"/>
    </row>
    <row r="10" spans="2:19" x14ac:dyDescent="0.25">
      <c r="B10" s="103" t="s">
        <v>81</v>
      </c>
      <c r="C10" s="90">
        <v>4.1000000000000002E-2</v>
      </c>
      <c r="D10" s="90">
        <v>1.15E-2</v>
      </c>
      <c r="E10" s="90">
        <v>2.4E-2</v>
      </c>
      <c r="G10" s="122"/>
      <c r="H10" s="124"/>
      <c r="I10" s="124"/>
      <c r="J10" s="124"/>
    </row>
    <row r="11" spans="2:19" x14ac:dyDescent="0.25">
      <c r="B11" s="103" t="s">
        <v>82</v>
      </c>
      <c r="C11" s="90">
        <v>2.1600000000000001E-2</v>
      </c>
      <c r="D11" s="90">
        <v>1.8599999999999998E-2</v>
      </c>
      <c r="E11" s="90">
        <v>0.02</v>
      </c>
      <c r="G11" s="122"/>
      <c r="H11" s="124"/>
      <c r="I11" s="124"/>
      <c r="J11" s="124"/>
    </row>
    <row r="12" spans="2:19" x14ac:dyDescent="0.25">
      <c r="B12" s="103" t="s">
        <v>83</v>
      </c>
      <c r="C12" s="90">
        <v>1.7500000000000002E-2</v>
      </c>
      <c r="D12" s="90">
        <v>5.96E-2</v>
      </c>
      <c r="E12" s="90">
        <v>1.3299999999999999E-2</v>
      </c>
      <c r="G12" s="122"/>
      <c r="H12" s="124"/>
      <c r="I12" s="124"/>
      <c r="J12" s="124"/>
    </row>
    <row r="14" spans="2:19" x14ac:dyDescent="0.25">
      <c r="B14" s="7" t="s">
        <v>133</v>
      </c>
      <c r="C14" s="102" t="s">
        <v>124</v>
      </c>
      <c r="D14" s="102" t="s">
        <v>125</v>
      </c>
      <c r="E14" s="102" t="s">
        <v>126</v>
      </c>
      <c r="G14" s="23"/>
      <c r="H14" s="121"/>
      <c r="I14" s="121"/>
      <c r="J14" s="121"/>
    </row>
    <row r="15" spans="2:19" x14ac:dyDescent="0.25">
      <c r="B15" s="103" t="s">
        <v>80</v>
      </c>
      <c r="C15" s="91">
        <v>0.83</v>
      </c>
      <c r="D15" s="91">
        <v>0.55000000000000004</v>
      </c>
      <c r="E15" s="91">
        <v>0.82</v>
      </c>
      <c r="G15" s="122"/>
      <c r="H15" s="124"/>
      <c r="I15" s="124"/>
      <c r="J15" s="124"/>
    </row>
    <row r="16" spans="2:19" x14ac:dyDescent="0.25">
      <c r="B16" s="103" t="s">
        <v>81</v>
      </c>
      <c r="C16" s="91">
        <v>0.55000000000000004</v>
      </c>
      <c r="D16" s="91">
        <v>0.78</v>
      </c>
      <c r="E16" s="91">
        <v>0.83</v>
      </c>
      <c r="G16" s="122"/>
      <c r="H16" s="124"/>
      <c r="I16" s="124"/>
      <c r="J16" s="124"/>
    </row>
    <row r="17" spans="2:10" x14ac:dyDescent="0.25">
      <c r="B17" s="103" t="s">
        <v>82</v>
      </c>
      <c r="C17" s="91">
        <v>0.88</v>
      </c>
      <c r="D17" s="91">
        <v>0.89</v>
      </c>
      <c r="E17" s="91">
        <v>0.91</v>
      </c>
      <c r="G17" s="122"/>
      <c r="H17" s="124"/>
      <c r="I17" s="124"/>
      <c r="J17" s="124"/>
    </row>
    <row r="18" spans="2:10" x14ac:dyDescent="0.25">
      <c r="B18" s="103" t="s">
        <v>83</v>
      </c>
      <c r="C18" s="91">
        <v>0.91</v>
      </c>
      <c r="D18" s="91">
        <v>0.75</v>
      </c>
      <c r="E18" s="91">
        <v>0.82</v>
      </c>
      <c r="G18" s="122"/>
      <c r="H18" s="124"/>
      <c r="I18" s="124"/>
      <c r="J18" s="124"/>
    </row>
    <row r="20" spans="2:10" x14ac:dyDescent="0.25">
      <c r="B20" s="7" t="s">
        <v>134</v>
      </c>
      <c r="C20" s="102" t="s">
        <v>124</v>
      </c>
      <c r="D20" s="102" t="s">
        <v>125</v>
      </c>
      <c r="E20" s="102" t="s">
        <v>126</v>
      </c>
      <c r="G20" s="23"/>
      <c r="H20" s="121"/>
      <c r="I20" s="121"/>
      <c r="J20" s="121"/>
    </row>
    <row r="21" spans="2:10" x14ac:dyDescent="0.25">
      <c r="B21" s="103" t="s">
        <v>80</v>
      </c>
      <c r="C21" s="90">
        <v>2.63</v>
      </c>
      <c r="D21" s="90">
        <v>2.09</v>
      </c>
      <c r="E21" s="90">
        <v>3.19</v>
      </c>
      <c r="F21" s="133"/>
      <c r="G21" s="122"/>
      <c r="H21" s="123"/>
      <c r="I21" s="123"/>
      <c r="J21" s="123"/>
    </row>
    <row r="22" spans="2:10" x14ac:dyDescent="0.25">
      <c r="B22" s="103" t="s">
        <v>81</v>
      </c>
      <c r="C22" s="90">
        <v>1.27</v>
      </c>
      <c r="D22" s="90">
        <v>2.79</v>
      </c>
      <c r="E22" s="90">
        <v>3.07</v>
      </c>
      <c r="F22" s="133"/>
      <c r="G22" s="122"/>
      <c r="H22" s="123"/>
      <c r="I22" s="123"/>
      <c r="J22" s="123"/>
    </row>
    <row r="23" spans="2:10" x14ac:dyDescent="0.25">
      <c r="B23" s="103" t="s">
        <v>82</v>
      </c>
      <c r="C23" s="90">
        <v>3.24</v>
      </c>
      <c r="D23" s="90">
        <v>2.97</v>
      </c>
      <c r="E23" s="90">
        <v>3.27</v>
      </c>
      <c r="F23" s="133"/>
      <c r="G23" s="122"/>
      <c r="H23" s="123"/>
      <c r="I23" s="123"/>
      <c r="J23" s="123"/>
    </row>
    <row r="24" spans="2:10" x14ac:dyDescent="0.25">
      <c r="B24" s="103" t="s">
        <v>83</v>
      </c>
      <c r="C24" s="90">
        <v>2.35</v>
      </c>
      <c r="D24" s="90">
        <v>2.93</v>
      </c>
      <c r="E24" s="90">
        <v>2.73</v>
      </c>
      <c r="F24" s="133"/>
      <c r="G24" s="122"/>
      <c r="H24" s="123"/>
      <c r="I24" s="123"/>
      <c r="J24" s="123"/>
    </row>
    <row r="26" spans="2:10" x14ac:dyDescent="0.25">
      <c r="B26" s="1" t="s">
        <v>130</v>
      </c>
      <c r="C26" s="102" t="s">
        <v>124</v>
      </c>
      <c r="D26" s="102" t="s">
        <v>125</v>
      </c>
      <c r="E26" s="102" t="s">
        <v>126</v>
      </c>
    </row>
    <row r="27" spans="2:10" x14ac:dyDescent="0.25">
      <c r="B27" s="103" t="s">
        <v>80</v>
      </c>
      <c r="C27" s="91">
        <v>0.8</v>
      </c>
      <c r="D27" s="91">
        <v>0.61</v>
      </c>
      <c r="E27" s="91">
        <v>0.85</v>
      </c>
    </row>
    <row r="28" spans="2:10" x14ac:dyDescent="0.25">
      <c r="B28" s="103" t="s">
        <v>81</v>
      </c>
      <c r="C28" s="91">
        <v>0.41</v>
      </c>
      <c r="D28" s="91">
        <v>0.78</v>
      </c>
      <c r="E28" s="91">
        <v>0.84</v>
      </c>
    </row>
    <row r="29" spans="2:10" x14ac:dyDescent="0.25">
      <c r="B29" s="103" t="s">
        <v>82</v>
      </c>
      <c r="C29" s="91">
        <v>0.87</v>
      </c>
      <c r="D29" s="91">
        <v>0.85</v>
      </c>
      <c r="E29" s="91">
        <v>0.88</v>
      </c>
    </row>
    <row r="30" spans="2:10" x14ac:dyDescent="0.25">
      <c r="B30" s="103" t="s">
        <v>83</v>
      </c>
      <c r="C30" s="91">
        <v>0.77</v>
      </c>
      <c r="D30" s="91">
        <v>0.78</v>
      </c>
      <c r="E30" s="91">
        <v>0.81</v>
      </c>
    </row>
  </sheetData>
  <mergeCells count="4">
    <mergeCell ref="G2:G3"/>
    <mergeCell ref="H2:K2"/>
    <mergeCell ref="L2:O2"/>
    <mergeCell ref="P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Zooplancton</vt:lpstr>
      <vt:lpstr>Presencia-Ausencia(Cualitativo)</vt:lpstr>
      <vt:lpstr>Abundancia (Cuantitativo) </vt:lpstr>
      <vt:lpstr>Taxonomia</vt:lpstr>
      <vt:lpstr>Calculo de indice biologio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USTA</dc:creator>
  <cp:lastModifiedBy>JENNI</cp:lastModifiedBy>
  <dcterms:created xsi:type="dcterms:W3CDTF">2014-07-22T16:01:24Z</dcterms:created>
  <dcterms:modified xsi:type="dcterms:W3CDTF">2015-05-15T16:57:08Z</dcterms:modified>
</cp:coreProperties>
</file>